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gmtofile1\Users\jdowty\Documents\"/>
    </mc:Choice>
  </mc:AlternateContent>
  <xr:revisionPtr revIDLastSave="0" documentId="8_{12E7931E-76DB-4B15-BFCB-1487BA117682}" xr6:coauthVersionLast="47" xr6:coauthVersionMax="47" xr10:uidLastSave="{00000000-0000-0000-0000-000000000000}"/>
  <bookViews>
    <workbookView xWindow="-110" yWindow="-110" windowWidth="19420" windowHeight="10420" xr2:uid="{00000000-000D-0000-FFFF-FFFF00000000}"/>
  </bookViews>
  <sheets>
    <sheet name="TSX" sheetId="8" r:id="rId1"/>
    <sheet name="Sheet7" sheetId="6" r:id="rId2"/>
    <sheet name="Sheet6" sheetId="7" r:id="rId3"/>
    <sheet name="Sheet5" sheetId="5" r:id="rId4"/>
    <sheet name="Sheet4" sheetId="4" r:id="rId5"/>
    <sheet name="Sheet3" sheetId="3" r:id="rId6"/>
    <sheet name="Sheet1" sheetId="1" r:id="rId7"/>
    <sheet name="Sheet2" sheetId="2"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83" i="7" l="1"/>
  <c r="Q230" i="7"/>
  <c r="P86" i="7"/>
  <c r="P87" i="7"/>
  <c r="P88" i="7" s="1"/>
  <c r="P89" i="7" s="1"/>
  <c r="P90" i="7" s="1"/>
  <c r="P91" i="7" s="1"/>
  <c r="P92" i="7" s="1"/>
  <c r="P93" i="7" s="1"/>
  <c r="P94" i="7" s="1"/>
  <c r="P95" i="7" s="1"/>
  <c r="P96" i="7" s="1"/>
  <c r="P97" i="7" s="1"/>
  <c r="P98" i="7" s="1"/>
  <c r="P99" i="7" s="1"/>
  <c r="P100" i="7" s="1"/>
  <c r="P101" i="7" s="1"/>
  <c r="P102" i="7" s="1"/>
  <c r="P103" i="7" s="1"/>
  <c r="P104" i="7" s="1"/>
  <c r="P105" i="7" s="1"/>
  <c r="P106" i="7" s="1"/>
  <c r="P107" i="7" s="1"/>
  <c r="P108" i="7" s="1"/>
  <c r="P109" i="7" s="1"/>
  <c r="P110" i="7" s="1"/>
  <c r="P111" i="7" s="1"/>
  <c r="P112" i="7" s="1"/>
  <c r="P113" i="7" s="1"/>
  <c r="P114" i="7" s="1"/>
  <c r="P115" i="7" s="1"/>
  <c r="P116" i="7" s="1"/>
  <c r="P117" i="7" s="1"/>
  <c r="P118" i="7" s="1"/>
  <c r="P119" i="7" s="1"/>
  <c r="P120" i="7" s="1"/>
  <c r="P121" i="7" s="1"/>
  <c r="P122" i="7" s="1"/>
  <c r="P123" i="7" s="1"/>
  <c r="P124" i="7" s="1"/>
  <c r="P125" i="7" s="1"/>
  <c r="P126" i="7" s="1"/>
  <c r="P127" i="7" s="1"/>
  <c r="P128" i="7" s="1"/>
  <c r="P129" i="7" s="1"/>
  <c r="P130" i="7" s="1"/>
  <c r="P131" i="7" s="1"/>
  <c r="P132" i="7" s="1"/>
  <c r="P133" i="7" s="1"/>
  <c r="P134" i="7" s="1"/>
  <c r="P135" i="7" s="1"/>
  <c r="P136" i="7" s="1"/>
  <c r="P137" i="7" s="1"/>
  <c r="P138" i="7" s="1"/>
  <c r="P139" i="7" s="1"/>
  <c r="P140" i="7" s="1"/>
  <c r="P141" i="7" s="1"/>
  <c r="P142" i="7" s="1"/>
  <c r="P143" i="7" s="1"/>
  <c r="P144" i="7" s="1"/>
  <c r="P145" i="7" s="1"/>
  <c r="P146" i="7" s="1"/>
  <c r="P147" i="7" s="1"/>
  <c r="P148" i="7" s="1"/>
  <c r="P149" i="7" s="1"/>
  <c r="P150" i="7" s="1"/>
  <c r="P151" i="7" s="1"/>
  <c r="P152" i="7" s="1"/>
  <c r="P153" i="7" s="1"/>
  <c r="P154" i="7" s="1"/>
  <c r="P155" i="7" s="1"/>
  <c r="P156" i="7" s="1"/>
  <c r="P157" i="7" s="1"/>
  <c r="P158" i="7" s="1"/>
  <c r="P159" i="7" s="1"/>
  <c r="P160" i="7" s="1"/>
  <c r="P161" i="7" s="1"/>
  <c r="P162" i="7" s="1"/>
  <c r="P163" i="7" s="1"/>
  <c r="P164" i="7" s="1"/>
  <c r="P165" i="7" s="1"/>
  <c r="P166" i="7" s="1"/>
  <c r="P167" i="7" s="1"/>
  <c r="P168" i="7" s="1"/>
  <c r="P169" i="7" s="1"/>
  <c r="P170" i="7" s="1"/>
  <c r="P171" i="7" s="1"/>
  <c r="P172" i="7" s="1"/>
  <c r="P173" i="7" s="1"/>
  <c r="P174" i="7" s="1"/>
  <c r="P175" i="7" s="1"/>
  <c r="P176" i="7" s="1"/>
  <c r="P177" i="7" s="1"/>
  <c r="P178" i="7" s="1"/>
  <c r="P179" i="7" s="1"/>
  <c r="P180" i="7" s="1"/>
  <c r="P181" i="7" s="1"/>
  <c r="P182" i="7" s="1"/>
  <c r="P183" i="7" s="1"/>
  <c r="P184" i="7" s="1"/>
  <c r="P185" i="7" s="1"/>
  <c r="P186" i="7" s="1"/>
  <c r="P187" i="7" s="1"/>
  <c r="P188" i="7" s="1"/>
  <c r="P189" i="7" s="1"/>
  <c r="P190" i="7" s="1"/>
  <c r="P191" i="7" s="1"/>
  <c r="P192" i="7" s="1"/>
  <c r="P193" i="7" s="1"/>
  <c r="P194" i="7" s="1"/>
  <c r="P195" i="7" s="1"/>
  <c r="P196" i="7" s="1"/>
  <c r="P197" i="7" s="1"/>
  <c r="P198" i="7" s="1"/>
  <c r="P199" i="7" s="1"/>
  <c r="P200" i="7" s="1"/>
  <c r="P201" i="7" s="1"/>
  <c r="P202" i="7" s="1"/>
  <c r="P203" i="7" s="1"/>
  <c r="P204" i="7" s="1"/>
  <c r="P205" i="7" s="1"/>
  <c r="P206" i="7" s="1"/>
  <c r="P207" i="7" s="1"/>
  <c r="P208" i="7" s="1"/>
  <c r="P209" i="7" s="1"/>
  <c r="P210" i="7" s="1"/>
  <c r="P211" i="7" s="1"/>
  <c r="P212" i="7" s="1"/>
  <c r="P213" i="7" s="1"/>
  <c r="P214" i="7" s="1"/>
  <c r="P215" i="7" s="1"/>
  <c r="P216" i="7" s="1"/>
  <c r="P217" i="7" s="1"/>
  <c r="P218" i="7" s="1"/>
  <c r="P219" i="7" s="1"/>
  <c r="P220" i="7" s="1"/>
  <c r="P221" i="7" s="1"/>
  <c r="P222" i="7" s="1"/>
  <c r="P223" i="7" s="1"/>
  <c r="P224" i="7" s="1"/>
  <c r="P225" i="7" s="1"/>
  <c r="P226" i="7" s="1"/>
  <c r="P227" i="7" s="1"/>
  <c r="P228" i="7" s="1"/>
  <c r="P229" i="7" s="1"/>
  <c r="P230" i="7" s="1"/>
  <c r="P231" i="7" s="1"/>
  <c r="P232" i="7" s="1"/>
  <c r="P233" i="7" s="1"/>
  <c r="P234" i="7" s="1"/>
  <c r="P235" i="7" s="1"/>
  <c r="P236" i="7" s="1"/>
  <c r="P237" i="7" s="1"/>
  <c r="P238" i="7" s="1"/>
  <c r="P239" i="7" s="1"/>
  <c r="P240" i="7" s="1"/>
  <c r="P241" i="7" s="1"/>
  <c r="P242" i="7" s="1"/>
  <c r="P243" i="7" s="1"/>
  <c r="P244" i="7" s="1"/>
  <c r="P245" i="7" s="1"/>
  <c r="P246" i="7" s="1"/>
  <c r="P247" i="7" s="1"/>
  <c r="P248" i="7" s="1"/>
  <c r="P249" i="7" s="1"/>
  <c r="P250" i="7" s="1"/>
  <c r="P251" i="7" s="1"/>
  <c r="P252" i="7" s="1"/>
  <c r="P85" i="7"/>
  <c r="P84" i="7"/>
  <c r="Q73" i="7"/>
  <c r="P73" i="7"/>
  <c r="P68" i="7"/>
  <c r="P69" i="7" s="1"/>
  <c r="P70" i="7" s="1"/>
  <c r="P71" i="7" s="1"/>
  <c r="P72" i="7" s="1"/>
  <c r="P11" i="7"/>
  <c r="P12" i="7"/>
  <c r="P13" i="7" s="1"/>
  <c r="P14" i="7" s="1"/>
  <c r="P15" i="7" s="1"/>
  <c r="P16" i="7" s="1"/>
  <c r="P17" i="7" s="1"/>
  <c r="P18" i="7" s="1"/>
  <c r="P19" i="7" s="1"/>
  <c r="P20" i="7" s="1"/>
  <c r="P21" i="7" s="1"/>
  <c r="P22" i="7" s="1"/>
  <c r="P23" i="7" s="1"/>
  <c r="P24" i="7" s="1"/>
  <c r="P25" i="7" s="1"/>
  <c r="P26" i="7" s="1"/>
  <c r="P27" i="7" s="1"/>
  <c r="P28" i="7" s="1"/>
  <c r="P29" i="7" s="1"/>
  <c r="P30" i="7" s="1"/>
  <c r="P31" i="7" s="1"/>
  <c r="P32" i="7" s="1"/>
  <c r="P33" i="7" s="1"/>
  <c r="P34" i="7" s="1"/>
  <c r="P35" i="7" s="1"/>
  <c r="P36" i="7" s="1"/>
  <c r="P37" i="7" s="1"/>
  <c r="P38" i="7" s="1"/>
  <c r="P39" i="7" s="1"/>
  <c r="P40" i="7" s="1"/>
  <c r="P41" i="7" s="1"/>
  <c r="P42" i="7" s="1"/>
  <c r="P43" i="7" s="1"/>
  <c r="P44" i="7" s="1"/>
  <c r="P45" i="7" s="1"/>
  <c r="P46" i="7" s="1"/>
  <c r="P47" i="7" s="1"/>
  <c r="P48" i="7" s="1"/>
  <c r="P49" i="7" s="1"/>
  <c r="P50" i="7" s="1"/>
  <c r="P51" i="7" s="1"/>
  <c r="P52" i="7" s="1"/>
  <c r="P53" i="7" s="1"/>
  <c r="P54" i="7" s="1"/>
  <c r="P55" i="7" s="1"/>
  <c r="P56" i="7" s="1"/>
  <c r="P57" i="7" s="1"/>
  <c r="P58" i="7" s="1"/>
  <c r="P59" i="7" s="1"/>
  <c r="P60" i="7" s="1"/>
  <c r="P61" i="7" s="1"/>
  <c r="P62" i="7" s="1"/>
  <c r="P63" i="7" s="1"/>
  <c r="P64" i="7" s="1"/>
  <c r="P65" i="7" s="1"/>
  <c r="P66" i="7" s="1"/>
  <c r="P67" i="7" s="1"/>
  <c r="P10" i="7"/>
  <c r="P6" i="4"/>
  <c r="P7" i="4"/>
  <c r="P5" i="4"/>
  <c r="P8" i="4"/>
  <c r="P17" i="4"/>
  <c r="P19" i="4"/>
  <c r="P25" i="4"/>
  <c r="P16" i="4"/>
  <c r="P23" i="4"/>
  <c r="P22" i="4"/>
  <c r="P15" i="4"/>
  <c r="P21" i="4"/>
  <c r="P18" i="4"/>
  <c r="P13" i="4"/>
  <c r="P12" i="4"/>
  <c r="P24" i="4"/>
  <c r="P14" i="4"/>
  <c r="P20" i="4"/>
  <c r="P35" i="4"/>
  <c r="P33" i="4"/>
  <c r="P28" i="4"/>
  <c r="P34" i="4"/>
  <c r="P29" i="4"/>
  <c r="P37" i="4"/>
  <c r="P36" i="4"/>
  <c r="P31" i="4"/>
  <c r="P30" i="4"/>
  <c r="P32" i="4"/>
  <c r="P38" i="4"/>
  <c r="P59" i="4"/>
  <c r="P44" i="4"/>
  <c r="P73" i="4"/>
  <c r="P63" i="4"/>
  <c r="P61" i="4"/>
  <c r="P49" i="4"/>
  <c r="P71" i="4"/>
  <c r="P78" i="4"/>
  <c r="P48" i="4"/>
  <c r="P55" i="4"/>
  <c r="P42" i="4"/>
  <c r="P60" i="4"/>
  <c r="P70" i="4"/>
  <c r="P53" i="4"/>
  <c r="P52" i="4"/>
  <c r="P66" i="4"/>
  <c r="P58" i="4"/>
  <c r="P76" i="4"/>
  <c r="P54" i="4"/>
  <c r="P79" i="4"/>
  <c r="P43" i="4"/>
  <c r="P72" i="4"/>
  <c r="P62" i="4"/>
  <c r="P51" i="4"/>
  <c r="P41" i="4"/>
  <c r="P75" i="4"/>
  <c r="P64" i="4"/>
  <c r="P56" i="4"/>
  <c r="P74" i="4"/>
  <c r="P65" i="4"/>
  <c r="P77" i="4"/>
  <c r="P57" i="4"/>
  <c r="P68" i="4"/>
  <c r="P67" i="4"/>
  <c r="P69" i="4"/>
  <c r="P50" i="4"/>
  <c r="P80" i="4"/>
  <c r="P45" i="4"/>
  <c r="P47" i="4"/>
  <c r="P46" i="4"/>
  <c r="P81" i="4"/>
  <c r="P82" i="4"/>
  <c r="P102" i="4"/>
  <c r="P99" i="4"/>
  <c r="P86" i="4"/>
  <c r="P109" i="4"/>
  <c r="P92" i="4"/>
  <c r="P104" i="4"/>
  <c r="P101" i="4"/>
  <c r="P103" i="4"/>
  <c r="P88" i="4"/>
  <c r="P90" i="4"/>
  <c r="P93" i="4"/>
  <c r="P85" i="4"/>
  <c r="P110" i="4"/>
  <c r="P95" i="4"/>
  <c r="P107" i="4"/>
  <c r="P96" i="4"/>
  <c r="P87" i="4"/>
  <c r="P100" i="4"/>
  <c r="P94" i="4"/>
  <c r="P83" i="4"/>
  <c r="P89" i="4"/>
  <c r="P97" i="4"/>
  <c r="P98" i="4"/>
  <c r="P91" i="4"/>
  <c r="P106" i="4"/>
  <c r="P105" i="4"/>
  <c r="P84" i="4"/>
  <c r="P108" i="4"/>
  <c r="P111" i="4"/>
  <c r="P112" i="4"/>
  <c r="P114" i="4"/>
  <c r="P116" i="4"/>
  <c r="P115" i="4"/>
  <c r="P113" i="4"/>
  <c r="P122" i="4"/>
  <c r="P131" i="4"/>
  <c r="P126" i="4"/>
  <c r="P123" i="4"/>
  <c r="P120" i="4"/>
  <c r="P143" i="4"/>
  <c r="P125" i="4"/>
  <c r="P139" i="4"/>
  <c r="P129" i="4"/>
  <c r="P121" i="4"/>
  <c r="P140" i="4"/>
  <c r="P135" i="4"/>
  <c r="P124" i="4"/>
  <c r="P130" i="4"/>
  <c r="P127" i="4"/>
  <c r="P128" i="4"/>
  <c r="P142" i="4"/>
  <c r="P134" i="4"/>
  <c r="P138" i="4"/>
  <c r="P132" i="4"/>
  <c r="P137" i="4"/>
  <c r="P119" i="4"/>
  <c r="P144" i="4"/>
  <c r="P133" i="4"/>
  <c r="P141" i="4"/>
  <c r="P136" i="4"/>
  <c r="P145" i="4"/>
  <c r="P146" i="4"/>
  <c r="P150" i="4"/>
  <c r="P153" i="4"/>
  <c r="P157" i="4"/>
  <c r="P147" i="4"/>
  <c r="P152" i="4"/>
  <c r="P156" i="4"/>
  <c r="P154" i="4"/>
  <c r="P148" i="4"/>
  <c r="P149" i="4"/>
  <c r="P151" i="4"/>
  <c r="P155" i="4"/>
  <c r="P158" i="4"/>
  <c r="P159" i="4"/>
  <c r="P197" i="4"/>
  <c r="P189" i="4"/>
  <c r="P210" i="4"/>
  <c r="P198" i="4"/>
  <c r="P176" i="4"/>
  <c r="P186" i="4"/>
  <c r="P181" i="4"/>
  <c r="P193" i="4"/>
  <c r="P174" i="4"/>
  <c r="P194" i="4"/>
  <c r="P163" i="4"/>
  <c r="P208" i="4"/>
  <c r="P200" i="4"/>
  <c r="P185" i="4"/>
  <c r="P170" i="4"/>
  <c r="P169" i="4"/>
  <c r="P191" i="4"/>
  <c r="P172" i="4"/>
  <c r="P187" i="4"/>
  <c r="P180" i="4"/>
  <c r="P182" i="4"/>
  <c r="P199" i="4"/>
  <c r="P184" i="4"/>
  <c r="P205" i="4"/>
  <c r="P165" i="4"/>
  <c r="P161" i="4"/>
  <c r="P162" i="4"/>
  <c r="P209" i="4"/>
  <c r="P206" i="4"/>
  <c r="P196" i="4"/>
  <c r="P175" i="4"/>
  <c r="P203" i="4"/>
  <c r="P164" i="4"/>
  <c r="P190" i="4"/>
  <c r="P167" i="4"/>
  <c r="P171" i="4"/>
  <c r="P183" i="4"/>
  <c r="P166" i="4"/>
  <c r="P179" i="4"/>
  <c r="P160" i="4"/>
  <c r="P195" i="4"/>
  <c r="P211" i="4"/>
  <c r="P173" i="4"/>
  <c r="P178" i="4"/>
  <c r="P207" i="4"/>
  <c r="P177" i="4"/>
  <c r="P188" i="4"/>
  <c r="P168" i="4"/>
  <c r="P201" i="4"/>
  <c r="P192" i="4"/>
  <c r="P204" i="4"/>
  <c r="P202" i="4"/>
  <c r="P212" i="4"/>
  <c r="P213" i="4"/>
  <c r="P218" i="4"/>
  <c r="P227" i="4"/>
  <c r="P234" i="4"/>
  <c r="P223" i="4"/>
  <c r="P233" i="4"/>
  <c r="P225" i="4"/>
  <c r="P229" i="4"/>
  <c r="P226" i="4"/>
  <c r="P219" i="4"/>
  <c r="P232" i="4"/>
  <c r="P230" i="4"/>
  <c r="P217" i="4"/>
  <c r="P215" i="4"/>
  <c r="P231" i="4"/>
  <c r="P220" i="4"/>
  <c r="P214" i="4"/>
  <c r="P224" i="4"/>
  <c r="P221" i="4"/>
  <c r="P228" i="4"/>
  <c r="P222" i="4"/>
  <c r="P216" i="4"/>
  <c r="P235" i="4"/>
  <c r="P236" i="4"/>
  <c r="P245" i="4"/>
  <c r="P246" i="4"/>
  <c r="P244" i="4"/>
  <c r="P242" i="4"/>
  <c r="P240" i="4"/>
  <c r="P243" i="4"/>
  <c r="P248" i="4"/>
  <c r="P249" i="4"/>
  <c r="P247" i="4"/>
  <c r="P251" i="4"/>
  <c r="P250" i="4"/>
  <c r="P237" i="4"/>
  <c r="P239" i="4"/>
  <c r="P241" i="4"/>
  <c r="P238" i="4"/>
  <c r="P252" i="4"/>
  <c r="P9" i="4"/>
  <c r="N10" i="3"/>
  <c r="N11" i="3"/>
  <c r="N12" i="3"/>
  <c r="N13" i="3"/>
  <c r="N14" i="3"/>
  <c r="N15" i="3"/>
  <c r="N16" i="3"/>
  <c r="N17" i="3"/>
  <c r="N18" i="3"/>
  <c r="N19" i="3"/>
  <c r="N20" i="3"/>
  <c r="N21" i="3"/>
  <c r="N22" i="3"/>
  <c r="N23" i="3"/>
  <c r="N24" i="3"/>
  <c r="N25" i="3"/>
  <c r="N26" i="3"/>
  <c r="N27" i="3"/>
  <c r="N28" i="3"/>
  <c r="N29" i="3"/>
  <c r="N30" i="3"/>
  <c r="N31" i="3"/>
  <c r="N32" i="3"/>
  <c r="N33" i="3"/>
  <c r="N34" i="3"/>
  <c r="N35" i="3"/>
  <c r="N36" i="3"/>
  <c r="N37" i="3"/>
  <c r="N38" i="3"/>
  <c r="N39" i="3"/>
  <c r="N40" i="3"/>
  <c r="N41" i="3"/>
  <c r="N42" i="3"/>
  <c r="N43" i="3"/>
  <c r="N44" i="3"/>
  <c r="N45" i="3"/>
  <c r="N46" i="3"/>
  <c r="N47" i="3"/>
  <c r="N48" i="3"/>
  <c r="N49" i="3"/>
  <c r="N50" i="3"/>
  <c r="N51" i="3"/>
  <c r="N52" i="3"/>
  <c r="N53" i="3"/>
  <c r="N54" i="3"/>
  <c r="N55" i="3"/>
  <c r="N56" i="3"/>
  <c r="N57" i="3"/>
  <c r="N58" i="3"/>
  <c r="N59" i="3"/>
  <c r="N60" i="3"/>
  <c r="N61" i="3"/>
  <c r="N62" i="3"/>
  <c r="N63" i="3"/>
  <c r="N64" i="3"/>
  <c r="N65" i="3"/>
  <c r="N66" i="3"/>
  <c r="N67" i="3"/>
  <c r="N68" i="3"/>
  <c r="N69" i="3"/>
  <c r="N70" i="3"/>
  <c r="N71" i="3"/>
  <c r="N72" i="3"/>
  <c r="N73" i="3"/>
  <c r="N74" i="3"/>
  <c r="N75" i="3"/>
  <c r="N76" i="3"/>
  <c r="N77" i="3"/>
  <c r="N78" i="3"/>
  <c r="N79" i="3"/>
  <c r="N80" i="3"/>
  <c r="N81" i="3"/>
  <c r="N82" i="3"/>
  <c r="N83" i="3"/>
  <c r="N84" i="3"/>
  <c r="N85" i="3"/>
  <c r="N86" i="3"/>
  <c r="N87" i="3"/>
  <c r="N88" i="3"/>
  <c r="N89" i="3"/>
  <c r="N90" i="3"/>
  <c r="N91" i="3"/>
  <c r="N92" i="3"/>
  <c r="N93" i="3"/>
  <c r="N94" i="3"/>
  <c r="N95" i="3"/>
  <c r="N96" i="3"/>
  <c r="N97" i="3"/>
  <c r="N98" i="3"/>
  <c r="N99" i="3"/>
  <c r="N100" i="3"/>
  <c r="N101" i="3"/>
  <c r="N102" i="3"/>
  <c r="N103" i="3"/>
  <c r="N104" i="3"/>
  <c r="N105" i="3"/>
  <c r="N106" i="3"/>
  <c r="N107" i="3"/>
  <c r="N108" i="3"/>
  <c r="N109" i="3"/>
  <c r="N110" i="3"/>
  <c r="N111" i="3"/>
  <c r="N112" i="3"/>
  <c r="N113" i="3"/>
  <c r="N114" i="3"/>
  <c r="N115" i="3"/>
  <c r="N116" i="3"/>
  <c r="N117" i="3"/>
  <c r="N118" i="3"/>
  <c r="N119" i="3"/>
  <c r="N120" i="3"/>
  <c r="N121" i="3"/>
  <c r="N122" i="3"/>
  <c r="N123" i="3"/>
  <c r="N124" i="3"/>
  <c r="N125" i="3"/>
  <c r="N126" i="3"/>
  <c r="N127" i="3"/>
  <c r="N128" i="3"/>
  <c r="N129" i="3"/>
  <c r="N130" i="3"/>
  <c r="N131" i="3"/>
  <c r="N132" i="3"/>
  <c r="N133" i="3"/>
  <c r="N134" i="3"/>
  <c r="N135" i="3"/>
  <c r="N136" i="3"/>
  <c r="N137" i="3"/>
  <c r="N138" i="3"/>
  <c r="N139" i="3"/>
  <c r="N140" i="3"/>
  <c r="N141" i="3"/>
  <c r="N142" i="3"/>
  <c r="N143" i="3"/>
  <c r="N144" i="3"/>
  <c r="N145" i="3"/>
  <c r="N146" i="3"/>
  <c r="N147" i="3"/>
  <c r="N148" i="3"/>
  <c r="N149" i="3"/>
  <c r="N150" i="3"/>
  <c r="N151" i="3"/>
  <c r="N152" i="3"/>
  <c r="N153" i="3"/>
  <c r="N154" i="3"/>
  <c r="N155" i="3"/>
  <c r="N156" i="3"/>
  <c r="N157" i="3"/>
  <c r="N158" i="3"/>
  <c r="N159" i="3"/>
  <c r="N160" i="3"/>
  <c r="N161" i="3"/>
  <c r="N162" i="3"/>
  <c r="N163" i="3"/>
  <c r="N164" i="3"/>
  <c r="N165" i="3"/>
  <c r="N166" i="3"/>
  <c r="N167" i="3"/>
  <c r="N168" i="3"/>
  <c r="N169" i="3"/>
  <c r="N170" i="3"/>
  <c r="N171" i="3"/>
  <c r="N172" i="3"/>
  <c r="N173" i="3"/>
  <c r="N174" i="3"/>
  <c r="N175" i="3"/>
  <c r="N176" i="3"/>
  <c r="N177" i="3"/>
  <c r="N178" i="3"/>
  <c r="N179" i="3"/>
  <c r="N180" i="3"/>
  <c r="N181" i="3"/>
  <c r="N182" i="3"/>
  <c r="N183" i="3"/>
  <c r="N184" i="3"/>
  <c r="N185" i="3"/>
  <c r="N186" i="3"/>
  <c r="N187" i="3"/>
  <c r="N188" i="3"/>
  <c r="N189" i="3"/>
  <c r="N190" i="3"/>
  <c r="N191" i="3"/>
  <c r="N192" i="3"/>
  <c r="N193" i="3"/>
  <c r="N194" i="3"/>
  <c r="N195" i="3"/>
  <c r="N196" i="3"/>
  <c r="N197" i="3"/>
  <c r="N198" i="3"/>
  <c r="N199" i="3"/>
  <c r="N200" i="3"/>
  <c r="N201" i="3"/>
  <c r="N202" i="3"/>
  <c r="N203" i="3"/>
  <c r="N204" i="3"/>
  <c r="N205" i="3"/>
  <c r="N206" i="3"/>
  <c r="N207" i="3"/>
  <c r="N208" i="3"/>
  <c r="N209" i="3"/>
  <c r="N210" i="3"/>
  <c r="N211" i="3"/>
  <c r="N212" i="3"/>
  <c r="N213" i="3"/>
  <c r="N214" i="3"/>
  <c r="N215" i="3"/>
  <c r="N216" i="3"/>
  <c r="N217" i="3"/>
  <c r="N218" i="3"/>
  <c r="N219" i="3"/>
  <c r="N220" i="3"/>
  <c r="N221" i="3"/>
  <c r="N222" i="3"/>
  <c r="N223" i="3"/>
  <c r="N224" i="3"/>
  <c r="N225" i="3"/>
  <c r="N226" i="3"/>
  <c r="N227" i="3"/>
  <c r="N228" i="3"/>
  <c r="N229" i="3"/>
  <c r="N230" i="3"/>
  <c r="N231" i="3"/>
  <c r="N232" i="3"/>
  <c r="N233" i="3"/>
  <c r="N234" i="3"/>
  <c r="N235" i="3"/>
  <c r="N236" i="3"/>
  <c r="N237" i="3"/>
  <c r="N238" i="3"/>
  <c r="N239" i="3"/>
  <c r="N240" i="3"/>
  <c r="N241" i="3"/>
  <c r="N242" i="3"/>
  <c r="N243" i="3"/>
  <c r="N244" i="3"/>
  <c r="N245" i="3"/>
  <c r="N246" i="3"/>
  <c r="N247" i="3"/>
  <c r="N248" i="3"/>
  <c r="N249" i="3"/>
  <c r="N250" i="3"/>
  <c r="N251" i="3"/>
  <c r="N6" i="3"/>
  <c r="N7" i="3"/>
  <c r="N8" i="3"/>
  <c r="N9" i="3"/>
  <c r="N5" i="3"/>
  <c r="W160" i="3"/>
  <c r="W119" i="3"/>
  <c r="W237" i="3"/>
  <c r="W161" i="3"/>
  <c r="W162" i="3"/>
  <c r="W214" i="3"/>
  <c r="W238" i="3"/>
  <c r="W42" i="3"/>
  <c r="W215" i="3"/>
  <c r="W239" i="3"/>
  <c r="W43" i="3"/>
  <c r="W163" i="3"/>
  <c r="W28" i="3"/>
  <c r="W44" i="3"/>
  <c r="W120" i="3"/>
  <c r="W121" i="3"/>
  <c r="W12" i="3"/>
  <c r="W83" i="3"/>
  <c r="W147" i="3"/>
  <c r="W122" i="3"/>
  <c r="W123" i="3"/>
  <c r="W5" i="3"/>
  <c r="W124" i="3"/>
  <c r="W216" i="3"/>
  <c r="W240" i="3"/>
  <c r="W113" i="3"/>
  <c r="W241" i="3"/>
  <c r="W45" i="3"/>
  <c r="W125" i="3"/>
  <c r="W242" i="3"/>
  <c r="W84" i="3"/>
  <c r="W85" i="3"/>
  <c r="W86" i="3"/>
  <c r="W46" i="3"/>
  <c r="W164" i="3"/>
  <c r="W126" i="3"/>
  <c r="W127" i="3"/>
  <c r="W217" i="3"/>
  <c r="W6" i="3"/>
  <c r="W165" i="3"/>
  <c r="W47" i="3"/>
  <c r="W166" i="3"/>
  <c r="W167" i="3"/>
  <c r="W218" i="3"/>
  <c r="W219" i="3"/>
  <c r="W87" i="3"/>
  <c r="W128" i="3"/>
  <c r="W148" i="3"/>
  <c r="W88" i="3"/>
  <c r="W48" i="3"/>
  <c r="W129" i="3"/>
  <c r="W130" i="3"/>
  <c r="W49" i="3"/>
  <c r="W243" i="3"/>
  <c r="W220" i="3"/>
  <c r="W221" i="3"/>
  <c r="W168" i="3"/>
  <c r="W114" i="3"/>
  <c r="W149" i="3"/>
  <c r="W13" i="3"/>
  <c r="W244" i="3"/>
  <c r="W50" i="3"/>
  <c r="W89" i="3"/>
  <c r="W90" i="3"/>
  <c r="W222" i="3"/>
  <c r="W51" i="3"/>
  <c r="W150" i="3"/>
  <c r="W14" i="3"/>
  <c r="W15" i="3"/>
  <c r="W169" i="3"/>
  <c r="W151" i="3"/>
  <c r="W170" i="3"/>
  <c r="W91" i="3"/>
  <c r="W52" i="3"/>
  <c r="W131" i="3"/>
  <c r="W171" i="3"/>
  <c r="W245" i="3"/>
  <c r="W29" i="3"/>
  <c r="W53" i="3"/>
  <c r="W152" i="3"/>
  <c r="W92" i="3"/>
  <c r="W172" i="3"/>
  <c r="W54" i="3"/>
  <c r="W173" i="3"/>
  <c r="W223" i="3"/>
  <c r="W93" i="3"/>
  <c r="W174" i="3"/>
  <c r="W175" i="3"/>
  <c r="W176" i="3"/>
  <c r="W177" i="3"/>
  <c r="W55" i="3"/>
  <c r="W224" i="3"/>
  <c r="W246" i="3"/>
  <c r="W132" i="3"/>
  <c r="W178" i="3"/>
  <c r="W56" i="3"/>
  <c r="W133" i="3"/>
  <c r="W153" i="3"/>
  <c r="W16" i="3"/>
  <c r="W17" i="3"/>
  <c r="W225" i="3"/>
  <c r="W94" i="3"/>
  <c r="W95" i="3"/>
  <c r="W247" i="3"/>
  <c r="W179" i="3"/>
  <c r="W226" i="3"/>
  <c r="W57" i="3"/>
  <c r="W96" i="3"/>
  <c r="W97" i="3"/>
  <c r="W180" i="3"/>
  <c r="W98" i="3"/>
  <c r="W227" i="3"/>
  <c r="W181" i="3"/>
  <c r="W58" i="3"/>
  <c r="W248" i="3"/>
  <c r="W59" i="3"/>
  <c r="W182" i="3"/>
  <c r="W30" i="3"/>
  <c r="W183" i="3"/>
  <c r="W60" i="3"/>
  <c r="W228" i="3"/>
  <c r="W184" i="3"/>
  <c r="W154" i="3"/>
  <c r="W31" i="3"/>
  <c r="W185" i="3"/>
  <c r="W186" i="3"/>
  <c r="W99" i="3"/>
  <c r="W187" i="3"/>
  <c r="W18" i="3"/>
  <c r="W155" i="3"/>
  <c r="W188" i="3"/>
  <c r="W189" i="3"/>
  <c r="W190" i="3"/>
  <c r="W61" i="3"/>
  <c r="W62" i="3"/>
  <c r="W100" i="3"/>
  <c r="W32" i="3"/>
  <c r="W19" i="3"/>
  <c r="W33" i="3"/>
  <c r="W134" i="3"/>
  <c r="W20" i="3"/>
  <c r="W191" i="3"/>
  <c r="W101" i="3"/>
  <c r="W192" i="3"/>
  <c r="W249" i="3"/>
  <c r="W193" i="3"/>
  <c r="W63" i="3"/>
  <c r="W102" i="3"/>
  <c r="W34" i="3"/>
  <c r="W229" i="3"/>
  <c r="W64" i="3"/>
  <c r="W194" i="3"/>
  <c r="W195" i="3"/>
  <c r="W103" i="3"/>
  <c r="W196" i="3"/>
  <c r="W197" i="3"/>
  <c r="W156" i="3"/>
  <c r="W198" i="3"/>
  <c r="W35" i="3"/>
  <c r="W65" i="3"/>
  <c r="W21" i="3"/>
  <c r="W66" i="3"/>
  <c r="W67" i="3"/>
  <c r="W22" i="3"/>
  <c r="W230" i="3"/>
  <c r="W68" i="3"/>
  <c r="W104" i="3"/>
  <c r="W69" i="3"/>
  <c r="W36" i="3"/>
  <c r="W70" i="3"/>
  <c r="W71" i="3"/>
  <c r="W72" i="3"/>
  <c r="W7" i="3"/>
  <c r="W23" i="3"/>
  <c r="W135" i="3"/>
  <c r="W8" i="3"/>
  <c r="W231" i="3"/>
  <c r="W252" i="3"/>
  <c r="W136" i="3"/>
  <c r="W105" i="3"/>
  <c r="W37" i="3"/>
  <c r="W199" i="3"/>
  <c r="W73" i="3"/>
  <c r="W157" i="3"/>
  <c r="W115" i="3"/>
  <c r="W106" i="3"/>
  <c r="W200" i="3"/>
  <c r="W201" i="3"/>
  <c r="W107" i="3"/>
  <c r="W250" i="3"/>
  <c r="W232" i="3"/>
  <c r="W202" i="3"/>
  <c r="W203" i="3"/>
  <c r="W204" i="3"/>
  <c r="W137" i="3"/>
  <c r="W74" i="3"/>
  <c r="W233" i="3"/>
  <c r="W9" i="3"/>
  <c r="W251" i="3"/>
  <c r="W205" i="3"/>
  <c r="W234" i="3"/>
  <c r="W108" i="3"/>
  <c r="W206" i="3"/>
  <c r="W138" i="3"/>
  <c r="W139" i="3"/>
  <c r="W140" i="3"/>
  <c r="W116" i="3"/>
  <c r="W75" i="3"/>
  <c r="W24" i="3"/>
  <c r="W76" i="3"/>
  <c r="W141" i="3"/>
  <c r="W77" i="3"/>
  <c r="W109" i="3"/>
  <c r="W78" i="3"/>
  <c r="W207" i="3"/>
  <c r="W79" i="3"/>
  <c r="W142" i="3"/>
  <c r="W80" i="3"/>
  <c r="W208" i="3"/>
  <c r="W209" i="3"/>
  <c r="W38" i="3"/>
  <c r="W210" i="3"/>
  <c r="W211" i="3"/>
  <c r="W143" i="3"/>
  <c r="W144" i="3"/>
  <c r="W110" i="3"/>
  <c r="W25" i="3"/>
  <c r="X105" i="3"/>
  <c r="X37" i="3"/>
  <c r="X199" i="3"/>
  <c r="X73" i="3"/>
  <c r="X157" i="3"/>
  <c r="X115" i="3"/>
  <c r="X106" i="3"/>
  <c r="X200" i="3"/>
  <c r="X201" i="3"/>
  <c r="X107" i="3"/>
  <c r="X250" i="3"/>
  <c r="X232" i="3"/>
  <c r="X202" i="3"/>
  <c r="X203" i="3"/>
  <c r="X204" i="3"/>
  <c r="X137" i="3"/>
  <c r="X74" i="3"/>
  <c r="X233" i="3"/>
  <c r="X9" i="3"/>
  <c r="X251" i="3"/>
  <c r="X205" i="3"/>
  <c r="X234" i="3"/>
  <c r="X108" i="3"/>
  <c r="X206" i="3"/>
  <c r="X138" i="3"/>
  <c r="X139" i="3"/>
  <c r="X140" i="3"/>
  <c r="X116" i="3"/>
  <c r="X75" i="3"/>
  <c r="X24" i="3"/>
  <c r="X76" i="3"/>
  <c r="X141" i="3"/>
  <c r="X77" i="3"/>
  <c r="X109" i="3"/>
  <c r="X78" i="3"/>
  <c r="X207" i="3"/>
  <c r="X79" i="3"/>
  <c r="X142" i="3"/>
  <c r="X80" i="3"/>
  <c r="X208" i="3"/>
  <c r="X209" i="3"/>
  <c r="X38" i="3"/>
  <c r="X210" i="3"/>
  <c r="X211" i="3"/>
  <c r="X143" i="3"/>
  <c r="X144" i="3"/>
  <c r="X110" i="3"/>
  <c r="X25" i="3"/>
  <c r="X136" i="3"/>
  <c r="X187" i="3"/>
  <c r="X18" i="3"/>
  <c r="X155" i="3"/>
  <c r="X188" i="3"/>
  <c r="X189" i="3"/>
  <c r="X190" i="3"/>
  <c r="X61" i="3"/>
  <c r="X62" i="3"/>
  <c r="X100" i="3"/>
  <c r="X32" i="3"/>
  <c r="X19" i="3"/>
  <c r="X33" i="3"/>
  <c r="X134" i="3"/>
  <c r="X20" i="3"/>
  <c r="X191" i="3"/>
  <c r="X101" i="3"/>
  <c r="X192" i="3"/>
  <c r="X249" i="3"/>
  <c r="X193" i="3"/>
  <c r="X63" i="3"/>
  <c r="X102" i="3"/>
  <c r="X34" i="3"/>
  <c r="X229" i="3"/>
  <c r="X64" i="3"/>
  <c r="X194" i="3"/>
  <c r="X195" i="3"/>
  <c r="X103" i="3"/>
  <c r="X196" i="3"/>
  <c r="X197" i="3"/>
  <c r="X156" i="3"/>
  <c r="X198" i="3"/>
  <c r="X35" i="3"/>
  <c r="X65" i="3"/>
  <c r="X21" i="3"/>
  <c r="X66" i="3"/>
  <c r="X67" i="3"/>
  <c r="X22" i="3"/>
  <c r="X230" i="3"/>
  <c r="X68" i="3"/>
  <c r="X104" i="3"/>
  <c r="X69" i="3"/>
  <c r="X36" i="3"/>
  <c r="X70" i="3"/>
  <c r="X71" i="3"/>
  <c r="X72" i="3"/>
  <c r="X7" i="3"/>
  <c r="X23" i="3"/>
  <c r="X135" i="3"/>
  <c r="X8" i="3"/>
  <c r="X231" i="3"/>
  <c r="X252" i="3"/>
  <c r="X99" i="3"/>
  <c r="X6" i="3"/>
  <c r="X13" i="3"/>
  <c r="X14" i="3"/>
  <c r="X17" i="3"/>
  <c r="X12" i="3"/>
  <c r="X15" i="3"/>
  <c r="X16" i="3"/>
  <c r="X29" i="3"/>
  <c r="X31" i="3"/>
  <c r="X28" i="3"/>
  <c r="X30" i="3"/>
  <c r="X46" i="3"/>
  <c r="X45" i="3"/>
  <c r="X51" i="3"/>
  <c r="X44" i="3"/>
  <c r="X52" i="3"/>
  <c r="X41" i="3"/>
  <c r="X58" i="3"/>
  <c r="X56" i="3"/>
  <c r="X55" i="3"/>
  <c r="X54" i="3"/>
  <c r="X50" i="3"/>
  <c r="X53" i="3"/>
  <c r="X42" i="3"/>
  <c r="X49" i="3"/>
  <c r="X48" i="3"/>
  <c r="X60" i="3"/>
  <c r="X47" i="3"/>
  <c r="X59" i="3"/>
  <c r="X57" i="3"/>
  <c r="X43" i="3"/>
  <c r="X92" i="3"/>
  <c r="X98" i="3"/>
  <c r="X94" i="3"/>
  <c r="X87" i="3"/>
  <c r="X91" i="3"/>
  <c r="X89" i="3"/>
  <c r="X97" i="3"/>
  <c r="X86" i="3"/>
  <c r="X88" i="3"/>
  <c r="X84" i="3"/>
  <c r="X95" i="3"/>
  <c r="X96" i="3"/>
  <c r="X93" i="3"/>
  <c r="X85" i="3"/>
  <c r="X90" i="3"/>
  <c r="X83" i="3"/>
  <c r="X113" i="3"/>
  <c r="X114" i="3"/>
  <c r="X131" i="3"/>
  <c r="X121" i="3"/>
  <c r="X128" i="3"/>
  <c r="X119" i="3"/>
  <c r="X124" i="3"/>
  <c r="X129" i="3"/>
  <c r="X125" i="3"/>
  <c r="X126" i="3"/>
  <c r="X130" i="3"/>
  <c r="X120" i="3"/>
  <c r="X122" i="3"/>
  <c r="X132" i="3"/>
  <c r="X133" i="3"/>
  <c r="X127" i="3"/>
  <c r="X123" i="3"/>
  <c r="X154" i="3"/>
  <c r="X148" i="3"/>
  <c r="X149" i="3"/>
  <c r="X147" i="3"/>
  <c r="X152" i="3"/>
  <c r="X151" i="3"/>
  <c r="X150" i="3"/>
  <c r="X153" i="3"/>
  <c r="X161" i="3"/>
  <c r="X165" i="3"/>
  <c r="X175" i="3"/>
  <c r="X183" i="3"/>
  <c r="X172" i="3"/>
  <c r="X160" i="3"/>
  <c r="X179" i="3"/>
  <c r="X164" i="3"/>
  <c r="X180" i="3"/>
  <c r="X167" i="3"/>
  <c r="X178" i="3"/>
  <c r="X170" i="3"/>
  <c r="X169" i="3"/>
  <c r="X184" i="3"/>
  <c r="X171" i="3"/>
  <c r="X185" i="3"/>
  <c r="X182" i="3"/>
  <c r="X166" i="3"/>
  <c r="X177" i="3"/>
  <c r="X173" i="3"/>
  <c r="X174" i="3"/>
  <c r="X181" i="3"/>
  <c r="X176" i="3"/>
  <c r="X162" i="3"/>
  <c r="X163" i="3"/>
  <c r="X168" i="3"/>
  <c r="X226" i="3"/>
  <c r="X216" i="3"/>
  <c r="X217" i="3"/>
  <c r="X228" i="3"/>
  <c r="X225" i="3"/>
  <c r="X215" i="3"/>
  <c r="X227" i="3"/>
  <c r="X219" i="3"/>
  <c r="X223" i="3"/>
  <c r="X214" i="3"/>
  <c r="X220" i="3"/>
  <c r="X222" i="3"/>
  <c r="X218" i="3"/>
  <c r="X221" i="3"/>
  <c r="X224" i="3"/>
  <c r="X245" i="3"/>
  <c r="X246" i="3"/>
  <c r="X242" i="3"/>
  <c r="X237" i="3"/>
  <c r="X240" i="3"/>
  <c r="X239" i="3"/>
  <c r="X248" i="3"/>
  <c r="X238" i="3"/>
  <c r="X243" i="3"/>
  <c r="X241" i="3"/>
  <c r="X244" i="3"/>
  <c r="X247" i="3"/>
  <c r="X5" i="3"/>
  <c r="W41" i="3"/>
  <c r="R231" i="2" l="1"/>
  <c r="G231" i="2"/>
  <c r="M230" i="2"/>
  <c r="O229" i="2"/>
  <c r="Q228" i="2"/>
  <c r="R227" i="2"/>
  <c r="G227" i="2"/>
  <c r="M226" i="2"/>
  <c r="O225" i="2"/>
  <c r="Q224" i="2"/>
  <c r="R223" i="2"/>
  <c r="G223" i="2"/>
  <c r="M222" i="2"/>
  <c r="O221" i="2"/>
  <c r="Q220" i="2"/>
  <c r="R219" i="2"/>
  <c r="G219" i="2"/>
  <c r="M218" i="2"/>
  <c r="O217" i="2"/>
  <c r="Q216" i="2"/>
  <c r="R215" i="2"/>
  <c r="G215" i="2"/>
  <c r="M214" i="2"/>
  <c r="O213" i="2"/>
  <c r="Q212" i="2"/>
  <c r="R211" i="2"/>
  <c r="G211" i="2"/>
  <c r="M210" i="2"/>
  <c r="O209" i="2"/>
  <c r="Q208" i="2"/>
  <c r="R207" i="2"/>
  <c r="G207" i="2"/>
  <c r="M206" i="2"/>
  <c r="O205" i="2"/>
  <c r="Q204" i="2"/>
  <c r="R203" i="2"/>
  <c r="G203" i="2"/>
  <c r="M202" i="2"/>
  <c r="O201" i="2"/>
  <c r="Q200" i="2"/>
  <c r="R199" i="2"/>
  <c r="G199" i="2"/>
  <c r="M198" i="2"/>
  <c r="O197" i="2"/>
  <c r="Q196" i="2"/>
  <c r="R195" i="2"/>
  <c r="G195" i="2"/>
  <c r="M194" i="2"/>
  <c r="O193" i="2"/>
  <c r="Q192" i="2"/>
  <c r="R191" i="2"/>
  <c r="G191" i="2"/>
  <c r="M190" i="2"/>
  <c r="O189" i="2"/>
  <c r="Q188" i="2"/>
  <c r="R187" i="2"/>
  <c r="G187" i="2"/>
  <c r="M186" i="2"/>
  <c r="O185" i="2"/>
  <c r="Q184" i="2"/>
  <c r="R183" i="2"/>
  <c r="G183" i="2"/>
  <c r="M182" i="2"/>
  <c r="O181" i="2"/>
  <c r="Q180" i="2"/>
  <c r="R179" i="2"/>
  <c r="G179" i="2"/>
  <c r="M178" i="2"/>
  <c r="O177" i="2"/>
  <c r="Q176" i="2"/>
  <c r="R175" i="2"/>
  <c r="G175" i="2"/>
  <c r="M174" i="2"/>
  <c r="O173" i="2"/>
  <c r="Q172" i="2"/>
  <c r="R171" i="2"/>
  <c r="G171" i="2"/>
  <c r="M170" i="2"/>
  <c r="O169" i="2"/>
  <c r="Q168" i="2"/>
  <c r="R167" i="2"/>
  <c r="G167" i="2"/>
  <c r="M166" i="2"/>
  <c r="O165" i="2"/>
  <c r="Q164" i="2"/>
  <c r="R163" i="2"/>
  <c r="G163" i="2"/>
  <c r="M162" i="2"/>
  <c r="O161" i="2"/>
  <c r="Q160" i="2"/>
  <c r="R159" i="2"/>
  <c r="G159" i="2"/>
  <c r="M158" i="2"/>
  <c r="O157" i="2"/>
  <c r="Q156" i="2"/>
  <c r="R155" i="2"/>
  <c r="G155" i="2"/>
  <c r="M154" i="2"/>
  <c r="O153" i="2"/>
  <c r="Q152" i="2"/>
  <c r="R151" i="2"/>
  <c r="G151" i="2"/>
  <c r="M150" i="2"/>
  <c r="O149" i="2"/>
  <c r="Q148" i="2"/>
  <c r="R147" i="2"/>
  <c r="G147" i="2"/>
  <c r="M146" i="2"/>
  <c r="O145" i="2"/>
  <c r="Q144" i="2"/>
  <c r="R143" i="2"/>
  <c r="G143" i="2"/>
  <c r="M142" i="2"/>
  <c r="O141" i="2"/>
  <c r="Q140" i="2"/>
  <c r="R139" i="2"/>
  <c r="G139" i="2"/>
  <c r="M138" i="2"/>
  <c r="O137" i="2"/>
  <c r="Q136" i="2"/>
  <c r="R135" i="2"/>
  <c r="G135" i="2"/>
  <c r="M134" i="2"/>
  <c r="O133" i="2"/>
  <c r="Q132" i="2"/>
  <c r="R131" i="2"/>
  <c r="G131" i="2"/>
  <c r="Q231" i="2"/>
  <c r="R230" i="2"/>
  <c r="G230" i="2"/>
  <c r="M229" i="2"/>
  <c r="O228" i="2"/>
  <c r="Q227" i="2"/>
  <c r="R226" i="2"/>
  <c r="G226" i="2"/>
  <c r="M225" i="2"/>
  <c r="O224" i="2"/>
  <c r="Q223" i="2"/>
  <c r="R222" i="2"/>
  <c r="G222" i="2"/>
  <c r="M221" i="2"/>
  <c r="O220" i="2"/>
  <c r="Q219" i="2"/>
  <c r="R218" i="2"/>
  <c r="G218" i="2"/>
  <c r="M217" i="2"/>
  <c r="O216" i="2"/>
  <c r="Q215" i="2"/>
  <c r="R214" i="2"/>
  <c r="G214" i="2"/>
  <c r="M213" i="2"/>
  <c r="O212" i="2"/>
  <c r="Q211" i="2"/>
  <c r="R210" i="2"/>
  <c r="G210" i="2"/>
  <c r="M209" i="2"/>
  <c r="O208" i="2"/>
  <c r="Q207" i="2"/>
  <c r="R206" i="2"/>
  <c r="G206" i="2"/>
  <c r="M205" i="2"/>
  <c r="O204" i="2"/>
  <c r="Q203" i="2"/>
  <c r="R202" i="2"/>
  <c r="G202" i="2"/>
  <c r="M201" i="2"/>
  <c r="O200" i="2"/>
  <c r="Q199" i="2"/>
  <c r="R198" i="2"/>
  <c r="G198" i="2"/>
  <c r="M197" i="2"/>
  <c r="O196" i="2"/>
  <c r="Q195" i="2"/>
  <c r="R194" i="2"/>
  <c r="G194" i="2"/>
  <c r="M193" i="2"/>
  <c r="O192" i="2"/>
  <c r="Q191" i="2"/>
  <c r="R190" i="2"/>
  <c r="G190" i="2"/>
  <c r="M189" i="2"/>
  <c r="O188" i="2"/>
  <c r="Q187" i="2"/>
  <c r="R186" i="2"/>
  <c r="G186" i="2"/>
  <c r="M185" i="2"/>
  <c r="O184" i="2"/>
  <c r="Q183" i="2"/>
  <c r="O231" i="2"/>
  <c r="R229" i="2"/>
  <c r="M228" i="2"/>
  <c r="Q226" i="2"/>
  <c r="G225" i="2"/>
  <c r="O223" i="2"/>
  <c r="R221" i="2"/>
  <c r="M220" i="2"/>
  <c r="Q218" i="2"/>
  <c r="G217" i="2"/>
  <c r="O215" i="2"/>
  <c r="R213" i="2"/>
  <c r="M212" i="2"/>
  <c r="Q210" i="2"/>
  <c r="G209" i="2"/>
  <c r="O207" i="2"/>
  <c r="R205" i="2"/>
  <c r="M204" i="2"/>
  <c r="Q202" i="2"/>
  <c r="G201" i="2"/>
  <c r="O199" i="2"/>
  <c r="R197" i="2"/>
  <c r="M196" i="2"/>
  <c r="Q194" i="2"/>
  <c r="G193" i="2"/>
  <c r="O191" i="2"/>
  <c r="R189" i="2"/>
  <c r="M188" i="2"/>
  <c r="Q186" i="2"/>
  <c r="G185" i="2"/>
  <c r="O183" i="2"/>
  <c r="O182" i="2"/>
  <c r="M181" i="2"/>
  <c r="M180" i="2"/>
  <c r="M179" i="2"/>
  <c r="G178" i="2"/>
  <c r="G177" i="2"/>
  <c r="G176" i="2"/>
  <c r="R174" i="2"/>
  <c r="R173" i="2"/>
  <c r="R172" i="2"/>
  <c r="Q171" i="2"/>
  <c r="Q170" i="2"/>
  <c r="Q169" i="2"/>
  <c r="O168" i="2"/>
  <c r="O167" i="2"/>
  <c r="O166" i="2"/>
  <c r="M165" i="2"/>
  <c r="M164" i="2"/>
  <c r="M163" i="2"/>
  <c r="G162" i="2"/>
  <c r="G161" i="2"/>
  <c r="G160" i="2"/>
  <c r="R158" i="2"/>
  <c r="R157" i="2"/>
  <c r="R156" i="2"/>
  <c r="Q155" i="2"/>
  <c r="Q154" i="2"/>
  <c r="Q153" i="2"/>
  <c r="O152" i="2"/>
  <c r="O151" i="2"/>
  <c r="O150" i="2"/>
  <c r="M149" i="2"/>
  <c r="M148" i="2"/>
  <c r="M147" i="2"/>
  <c r="G146" i="2"/>
  <c r="G145" i="2"/>
  <c r="G144" i="2"/>
  <c r="R142" i="2"/>
  <c r="R141" i="2"/>
  <c r="R140" i="2"/>
  <c r="Q139" i="2"/>
  <c r="Q138" i="2"/>
  <c r="Q137" i="2"/>
  <c r="O136" i="2"/>
  <c r="O135" i="2"/>
  <c r="O134" i="2"/>
  <c r="M133" i="2"/>
  <c r="M132" i="2"/>
  <c r="M131" i="2"/>
  <c r="M130" i="2"/>
  <c r="O129" i="2"/>
  <c r="Q128" i="2"/>
  <c r="R127" i="2"/>
  <c r="G127" i="2"/>
  <c r="M126" i="2"/>
  <c r="O125" i="2"/>
  <c r="Q124" i="2"/>
  <c r="R123" i="2"/>
  <c r="G123" i="2"/>
  <c r="M122" i="2"/>
  <c r="O121" i="2"/>
  <c r="Q120" i="2"/>
  <c r="R119" i="2"/>
  <c r="G119" i="2"/>
  <c r="M118" i="2"/>
  <c r="O117" i="2"/>
  <c r="Q116" i="2"/>
  <c r="R115" i="2"/>
  <c r="G115" i="2"/>
  <c r="M114" i="2"/>
  <c r="O113" i="2"/>
  <c r="Q112" i="2"/>
  <c r="R111" i="2"/>
  <c r="G111" i="2"/>
  <c r="M110" i="2"/>
  <c r="O109" i="2"/>
  <c r="Q108" i="2"/>
  <c r="R107" i="2"/>
  <c r="G107" i="2"/>
  <c r="M106" i="2"/>
  <c r="O105" i="2"/>
  <c r="Q104" i="2"/>
  <c r="R103" i="2"/>
  <c r="G103" i="2"/>
  <c r="M102" i="2"/>
  <c r="O101" i="2"/>
  <c r="Q100" i="2"/>
  <c r="R99" i="2"/>
  <c r="G99" i="2"/>
  <c r="M98" i="2"/>
  <c r="O97" i="2"/>
  <c r="Q96" i="2"/>
  <c r="R95" i="2"/>
  <c r="G95" i="2"/>
  <c r="M94" i="2"/>
  <c r="O93" i="2"/>
  <c r="M231" i="2"/>
  <c r="Q229" i="2"/>
  <c r="G228" i="2"/>
  <c r="O226" i="2"/>
  <c r="R224" i="2"/>
  <c r="M223" i="2"/>
  <c r="Q221" i="2"/>
  <c r="G220" i="2"/>
  <c r="O218" i="2"/>
  <c r="R216" i="2"/>
  <c r="M215" i="2"/>
  <c r="Q213" i="2"/>
  <c r="G212" i="2"/>
  <c r="O210" i="2"/>
  <c r="R208" i="2"/>
  <c r="M207" i="2"/>
  <c r="Q205" i="2"/>
  <c r="G204" i="2"/>
  <c r="O202" i="2"/>
  <c r="R200" i="2"/>
  <c r="M199" i="2"/>
  <c r="Q197" i="2"/>
  <c r="G196" i="2"/>
  <c r="O194" i="2"/>
  <c r="R192" i="2"/>
  <c r="M191" i="2"/>
  <c r="Q189" i="2"/>
  <c r="G188" i="2"/>
  <c r="O186" i="2"/>
  <c r="R184" i="2"/>
  <c r="M183" i="2"/>
  <c r="G182" i="2"/>
  <c r="G181" i="2"/>
  <c r="G180" i="2"/>
  <c r="R178" i="2"/>
  <c r="R177" i="2"/>
  <c r="R176" i="2"/>
  <c r="Q175" i="2"/>
  <c r="Q174" i="2"/>
  <c r="Q173" i="2"/>
  <c r="O172" i="2"/>
  <c r="O171" i="2"/>
  <c r="O170" i="2"/>
  <c r="M169" i="2"/>
  <c r="M168" i="2"/>
  <c r="M167" i="2"/>
  <c r="G166" i="2"/>
  <c r="G165" i="2"/>
  <c r="G164" i="2"/>
  <c r="R162" i="2"/>
  <c r="R161" i="2"/>
  <c r="R160" i="2"/>
  <c r="Q159" i="2"/>
  <c r="Q158" i="2"/>
  <c r="Q157" i="2"/>
  <c r="O156" i="2"/>
  <c r="O155" i="2"/>
  <c r="O154" i="2"/>
  <c r="M153" i="2"/>
  <c r="M152" i="2"/>
  <c r="M151" i="2"/>
  <c r="G150" i="2"/>
  <c r="G149" i="2"/>
  <c r="G148" i="2"/>
  <c r="R146" i="2"/>
  <c r="R145" i="2"/>
  <c r="R144" i="2"/>
  <c r="Q143" i="2"/>
  <c r="Q142" i="2"/>
  <c r="Q141" i="2"/>
  <c r="O140" i="2"/>
  <c r="O139" i="2"/>
  <c r="O138" i="2"/>
  <c r="M137" i="2"/>
  <c r="M136" i="2"/>
  <c r="M135" i="2"/>
  <c r="G134" i="2"/>
  <c r="G133" i="2"/>
  <c r="G132" i="2"/>
  <c r="R130" i="2"/>
  <c r="G130" i="2"/>
  <c r="M129" i="2"/>
  <c r="O128" i="2"/>
  <c r="Q127" i="2"/>
  <c r="R126" i="2"/>
  <c r="G126" i="2"/>
  <c r="M125" i="2"/>
  <c r="O124" i="2"/>
  <c r="Q123" i="2"/>
  <c r="R122" i="2"/>
  <c r="G122" i="2"/>
  <c r="M121" i="2"/>
  <c r="O120" i="2"/>
  <c r="Q119" i="2"/>
  <c r="R118" i="2"/>
  <c r="G118" i="2"/>
  <c r="M117" i="2"/>
  <c r="O116" i="2"/>
  <c r="Q115" i="2"/>
  <c r="R114" i="2"/>
  <c r="G114" i="2"/>
  <c r="M113" i="2"/>
  <c r="O112" i="2"/>
  <c r="Q111" i="2"/>
  <c r="R110" i="2"/>
  <c r="G110" i="2"/>
  <c r="M109" i="2"/>
  <c r="O108" i="2"/>
  <c r="Q107" i="2"/>
  <c r="R106" i="2"/>
  <c r="G106" i="2"/>
  <c r="M105" i="2"/>
  <c r="O104" i="2"/>
  <c r="Q103" i="2"/>
  <c r="R102" i="2"/>
  <c r="G102" i="2"/>
  <c r="M101" i="2"/>
  <c r="O100" i="2"/>
  <c r="Q99" i="2"/>
  <c r="R98" i="2"/>
  <c r="G98" i="2"/>
  <c r="M97" i="2"/>
  <c r="O96" i="2"/>
  <c r="Q95" i="2"/>
  <c r="R94" i="2"/>
  <c r="G94" i="2"/>
  <c r="M93" i="2"/>
  <c r="Q230" i="2"/>
  <c r="O227" i="2"/>
  <c r="M224" i="2"/>
  <c r="G221" i="2"/>
  <c r="R217" i="2"/>
  <c r="Q214" i="2"/>
  <c r="O211" i="2"/>
  <c r="M208" i="2"/>
  <c r="G205" i="2"/>
  <c r="R201" i="2"/>
  <c r="Q198" i="2"/>
  <c r="O195" i="2"/>
  <c r="M192" i="2"/>
  <c r="G189" i="2"/>
  <c r="R185" i="2"/>
  <c r="R182" i="2"/>
  <c r="R180" i="2"/>
  <c r="Q178" i="2"/>
  <c r="O176" i="2"/>
  <c r="O174" i="2"/>
  <c r="M172" i="2"/>
  <c r="G170" i="2"/>
  <c r="G168" i="2"/>
  <c r="R165" i="2"/>
  <c r="Q163" i="2"/>
  <c r="Q161" i="2"/>
  <c r="O159" i="2"/>
  <c r="M157" i="2"/>
  <c r="M155" i="2"/>
  <c r="G153" i="2"/>
  <c r="R150" i="2"/>
  <c r="R148" i="2"/>
  <c r="Q146" i="2"/>
  <c r="O144" i="2"/>
  <c r="O142" i="2"/>
  <c r="M140" i="2"/>
  <c r="G138" i="2"/>
  <c r="G136" i="2"/>
  <c r="R133" i="2"/>
  <c r="Q131" i="2"/>
  <c r="R129" i="2"/>
  <c r="M128" i="2"/>
  <c r="Q126" i="2"/>
  <c r="G125" i="2"/>
  <c r="O123" i="2"/>
  <c r="R121" i="2"/>
  <c r="M120" i="2"/>
  <c r="Q118" i="2"/>
  <c r="G117" i="2"/>
  <c r="O115" i="2"/>
  <c r="R113" i="2"/>
  <c r="M112" i="2"/>
  <c r="Q110" i="2"/>
  <c r="G109" i="2"/>
  <c r="O107" i="2"/>
  <c r="R105" i="2"/>
  <c r="M104" i="2"/>
  <c r="Q102" i="2"/>
  <c r="G101" i="2"/>
  <c r="O99" i="2"/>
  <c r="R97" i="2"/>
  <c r="M96" i="2"/>
  <c r="Q94" i="2"/>
  <c r="G93" i="2"/>
  <c r="M92" i="2"/>
  <c r="O91" i="2"/>
  <c r="Q90" i="2"/>
  <c r="R89" i="2"/>
  <c r="G89" i="2"/>
  <c r="M88" i="2"/>
  <c r="O87" i="2"/>
  <c r="Q86" i="2"/>
  <c r="R85" i="2"/>
  <c r="G85" i="2"/>
  <c r="M84" i="2"/>
  <c r="O83" i="2"/>
  <c r="Q82" i="2"/>
  <c r="R81" i="2"/>
  <c r="G81" i="2"/>
  <c r="M80" i="2"/>
  <c r="O79" i="2"/>
  <c r="Q78" i="2"/>
  <c r="R77" i="2"/>
  <c r="G77" i="2"/>
  <c r="M76" i="2"/>
  <c r="O75" i="2"/>
  <c r="Q74" i="2"/>
  <c r="R73" i="2"/>
  <c r="G73" i="2"/>
  <c r="M72" i="2"/>
  <c r="O71" i="2"/>
  <c r="Q70" i="2"/>
  <c r="R69" i="2"/>
  <c r="G69" i="2"/>
  <c r="M68" i="2"/>
  <c r="O67" i="2"/>
  <c r="Q66" i="2"/>
  <c r="R65" i="2"/>
  <c r="G65" i="2"/>
  <c r="M64" i="2"/>
  <c r="O63" i="2"/>
  <c r="Q62" i="2"/>
  <c r="R61" i="2"/>
  <c r="G61" i="2"/>
  <c r="M60" i="2"/>
  <c r="O59" i="2"/>
  <c r="Q58" i="2"/>
  <c r="R57" i="2"/>
  <c r="G57" i="2"/>
  <c r="M56" i="2"/>
  <c r="O55" i="2"/>
  <c r="Q54" i="2"/>
  <c r="R53" i="2"/>
  <c r="G53" i="2"/>
  <c r="M52" i="2"/>
  <c r="O51" i="2"/>
  <c r="Q50" i="2"/>
  <c r="R49" i="2"/>
  <c r="G49" i="2"/>
  <c r="M48" i="2"/>
  <c r="O47" i="2"/>
  <c r="Q46" i="2"/>
  <c r="R45" i="2"/>
  <c r="G45" i="2"/>
  <c r="M44" i="2"/>
  <c r="O43" i="2"/>
  <c r="Q42" i="2"/>
  <c r="R41" i="2"/>
  <c r="G41" i="2"/>
  <c r="M40" i="2"/>
  <c r="O39" i="2"/>
  <c r="Q38" i="2"/>
  <c r="R37" i="2"/>
  <c r="G37" i="2"/>
  <c r="M36" i="2"/>
  <c r="O35" i="2"/>
  <c r="Q34" i="2"/>
  <c r="R33" i="2"/>
  <c r="G33" i="2"/>
  <c r="M32" i="2"/>
  <c r="O31" i="2"/>
  <c r="Q30" i="2"/>
  <c r="R29" i="2"/>
  <c r="G29" i="2"/>
  <c r="M28" i="2"/>
  <c r="O27" i="2"/>
  <c r="Q26" i="2"/>
  <c r="R25" i="2"/>
  <c r="G25" i="2"/>
  <c r="M24" i="2"/>
  <c r="O23" i="2"/>
  <c r="Q22" i="2"/>
  <c r="R21" i="2"/>
  <c r="G21" i="2"/>
  <c r="M20" i="2"/>
  <c r="O19" i="2"/>
  <c r="Q18" i="2"/>
  <c r="R17" i="2"/>
  <c r="G17" i="2"/>
  <c r="M16" i="2"/>
  <c r="O15" i="2"/>
  <c r="Q14" i="2"/>
  <c r="R13" i="2"/>
  <c r="G13" i="2"/>
  <c r="M12" i="2"/>
  <c r="O11" i="2"/>
  <c r="Q10" i="2"/>
  <c r="R9" i="2"/>
  <c r="G9" i="2"/>
  <c r="M8" i="2"/>
  <c r="O7" i="2"/>
  <c r="Q6" i="2"/>
  <c r="R5" i="2"/>
  <c r="G5" i="2"/>
  <c r="R225" i="2"/>
  <c r="O203" i="2"/>
  <c r="G197" i="2"/>
  <c r="Q190" i="2"/>
  <c r="M184" i="2"/>
  <c r="Q179" i="2"/>
  <c r="O175" i="2"/>
  <c r="M171" i="2"/>
  <c r="R166" i="2"/>
  <c r="Q162" i="2"/>
  <c r="O158" i="2"/>
  <c r="G154" i="2"/>
  <c r="R149" i="2"/>
  <c r="Q145" i="2"/>
  <c r="M141" i="2"/>
  <c r="R134" i="2"/>
  <c r="R132" i="2"/>
  <c r="G129" i="2"/>
  <c r="R125" i="2"/>
  <c r="Q122" i="2"/>
  <c r="O119" i="2"/>
  <c r="M116" i="2"/>
  <c r="G113" i="2"/>
  <c r="R109" i="2"/>
  <c r="Q106" i="2"/>
  <c r="O103" i="2"/>
  <c r="M100" i="2"/>
  <c r="G97" i="2"/>
  <c r="R93" i="2"/>
  <c r="R91" i="2"/>
  <c r="M90" i="2"/>
  <c r="O89" i="2"/>
  <c r="G87" i="2"/>
  <c r="O85" i="2"/>
  <c r="R83" i="2"/>
  <c r="G83" i="2"/>
  <c r="Q80" i="2"/>
  <c r="G79" i="2"/>
  <c r="M78" i="2"/>
  <c r="Q76" i="2"/>
  <c r="G75" i="2"/>
  <c r="O73" i="2"/>
  <c r="R71" i="2"/>
  <c r="M70" i="2"/>
  <c r="Q68" i="2"/>
  <c r="R67" i="2"/>
  <c r="M66" i="2"/>
  <c r="Q64" i="2"/>
  <c r="G63" i="2"/>
  <c r="O61" i="2"/>
  <c r="R59" i="2"/>
  <c r="M58" i="2"/>
  <c r="Q56" i="2"/>
  <c r="G55" i="2"/>
  <c r="Q52" i="2"/>
  <c r="G51" i="2"/>
  <c r="O49" i="2"/>
  <c r="R47" i="2"/>
  <c r="M46" i="2"/>
  <c r="Q44" i="2"/>
  <c r="G43" i="2"/>
  <c r="O41" i="2"/>
  <c r="R39" i="2"/>
  <c r="M38" i="2"/>
  <c r="Q36" i="2"/>
  <c r="R35" i="2"/>
  <c r="M34" i="2"/>
  <c r="Q32" i="2"/>
  <c r="G31" i="2"/>
  <c r="O29" i="2"/>
  <c r="R27" i="2"/>
  <c r="M26" i="2"/>
  <c r="O25" i="2"/>
  <c r="R23" i="2"/>
  <c r="M22" i="2"/>
  <c r="Q20" i="2"/>
  <c r="G19" i="2"/>
  <c r="O17" i="2"/>
  <c r="R15" i="2"/>
  <c r="M14" i="2"/>
  <c r="O230" i="2"/>
  <c r="M227" i="2"/>
  <c r="G224" i="2"/>
  <c r="R220" i="2"/>
  <c r="Q217" i="2"/>
  <c r="O214" i="2"/>
  <c r="M211" i="2"/>
  <c r="G208" i="2"/>
  <c r="R204" i="2"/>
  <c r="Q201" i="2"/>
  <c r="O198" i="2"/>
  <c r="M195" i="2"/>
  <c r="G192" i="2"/>
  <c r="R188" i="2"/>
  <c r="Q185" i="2"/>
  <c r="Q182" i="2"/>
  <c r="O180" i="2"/>
  <c r="O178" i="2"/>
  <c r="M176" i="2"/>
  <c r="G174" i="2"/>
  <c r="G172" i="2"/>
  <c r="R169" i="2"/>
  <c r="Q167" i="2"/>
  <c r="Q165" i="2"/>
  <c r="O163" i="2"/>
  <c r="M161" i="2"/>
  <c r="M159" i="2"/>
  <c r="G157" i="2"/>
  <c r="R154" i="2"/>
  <c r="R152" i="2"/>
  <c r="Q150" i="2"/>
  <c r="O148" i="2"/>
  <c r="O146" i="2"/>
  <c r="M144" i="2"/>
  <c r="G142" i="2"/>
  <c r="G140" i="2"/>
  <c r="R137" i="2"/>
  <c r="Q135" i="2"/>
  <c r="Q133" i="2"/>
  <c r="O131" i="2"/>
  <c r="Q129" i="2"/>
  <c r="G128" i="2"/>
  <c r="O126" i="2"/>
  <c r="R124" i="2"/>
  <c r="M123" i="2"/>
  <c r="Q121" i="2"/>
  <c r="G120" i="2"/>
  <c r="O118" i="2"/>
  <c r="R116" i="2"/>
  <c r="M115" i="2"/>
  <c r="Q113" i="2"/>
  <c r="G112" i="2"/>
  <c r="O110" i="2"/>
  <c r="R108" i="2"/>
  <c r="M107" i="2"/>
  <c r="Q105" i="2"/>
  <c r="G104" i="2"/>
  <c r="O102" i="2"/>
  <c r="R100" i="2"/>
  <c r="M99" i="2"/>
  <c r="Q97" i="2"/>
  <c r="G96" i="2"/>
  <c r="O94" i="2"/>
  <c r="R92" i="2"/>
  <c r="G92" i="2"/>
  <c r="M91" i="2"/>
  <c r="O90" i="2"/>
  <c r="Q89" i="2"/>
  <c r="R88" i="2"/>
  <c r="G88" i="2"/>
  <c r="M87" i="2"/>
  <c r="O86" i="2"/>
  <c r="Q85" i="2"/>
  <c r="R84" i="2"/>
  <c r="G84" i="2"/>
  <c r="M83" i="2"/>
  <c r="O82" i="2"/>
  <c r="Q81" i="2"/>
  <c r="R80" i="2"/>
  <c r="G80" i="2"/>
  <c r="M79" i="2"/>
  <c r="O78" i="2"/>
  <c r="Q77" i="2"/>
  <c r="R76" i="2"/>
  <c r="G76" i="2"/>
  <c r="M75" i="2"/>
  <c r="O74" i="2"/>
  <c r="Q73" i="2"/>
  <c r="R72" i="2"/>
  <c r="G72" i="2"/>
  <c r="M71" i="2"/>
  <c r="O70" i="2"/>
  <c r="Q69" i="2"/>
  <c r="R68" i="2"/>
  <c r="G68" i="2"/>
  <c r="M67" i="2"/>
  <c r="O66" i="2"/>
  <c r="Q65" i="2"/>
  <c r="R64" i="2"/>
  <c r="G64" i="2"/>
  <c r="M63" i="2"/>
  <c r="O62" i="2"/>
  <c r="Q61" i="2"/>
  <c r="R60" i="2"/>
  <c r="G60" i="2"/>
  <c r="M59" i="2"/>
  <c r="O58" i="2"/>
  <c r="Q57" i="2"/>
  <c r="R56" i="2"/>
  <c r="G56" i="2"/>
  <c r="M55" i="2"/>
  <c r="O54" i="2"/>
  <c r="Q53" i="2"/>
  <c r="R52" i="2"/>
  <c r="G52" i="2"/>
  <c r="M51" i="2"/>
  <c r="O50" i="2"/>
  <c r="Q49" i="2"/>
  <c r="R48" i="2"/>
  <c r="G48" i="2"/>
  <c r="M47" i="2"/>
  <c r="O46" i="2"/>
  <c r="Q45" i="2"/>
  <c r="R44" i="2"/>
  <c r="G44" i="2"/>
  <c r="M43" i="2"/>
  <c r="O42" i="2"/>
  <c r="Q41" i="2"/>
  <c r="R40" i="2"/>
  <c r="G40" i="2"/>
  <c r="M39" i="2"/>
  <c r="O38" i="2"/>
  <c r="Q37" i="2"/>
  <c r="R36" i="2"/>
  <c r="G36" i="2"/>
  <c r="M35" i="2"/>
  <c r="O34" i="2"/>
  <c r="Q33" i="2"/>
  <c r="R32" i="2"/>
  <c r="G32" i="2"/>
  <c r="M31" i="2"/>
  <c r="O30" i="2"/>
  <c r="Q29" i="2"/>
  <c r="R28" i="2"/>
  <c r="G28" i="2"/>
  <c r="M27" i="2"/>
  <c r="O26" i="2"/>
  <c r="Q25" i="2"/>
  <c r="R24" i="2"/>
  <c r="G24" i="2"/>
  <c r="M23" i="2"/>
  <c r="O22" i="2"/>
  <c r="Q21" i="2"/>
  <c r="R20" i="2"/>
  <c r="G20" i="2"/>
  <c r="M19" i="2"/>
  <c r="O18" i="2"/>
  <c r="Q17" i="2"/>
  <c r="R16" i="2"/>
  <c r="G16" i="2"/>
  <c r="M15" i="2"/>
  <c r="O14" i="2"/>
  <c r="Q13" i="2"/>
  <c r="R12" i="2"/>
  <c r="G12" i="2"/>
  <c r="M11" i="2"/>
  <c r="O10" i="2"/>
  <c r="Q9" i="2"/>
  <c r="R8" i="2"/>
  <c r="G8" i="2"/>
  <c r="M7" i="2"/>
  <c r="O6" i="2"/>
  <c r="Q5" i="2"/>
  <c r="G229" i="2"/>
  <c r="Q222" i="2"/>
  <c r="O219" i="2"/>
  <c r="M216" i="2"/>
  <c r="G213" i="2"/>
  <c r="R209" i="2"/>
  <c r="Q206" i="2"/>
  <c r="M200" i="2"/>
  <c r="R193" i="2"/>
  <c r="O187" i="2"/>
  <c r="R181" i="2"/>
  <c r="Q177" i="2"/>
  <c r="M173" i="2"/>
  <c r="G169" i="2"/>
  <c r="R164" i="2"/>
  <c r="O160" i="2"/>
  <c r="M156" i="2"/>
  <c r="G152" i="2"/>
  <c r="Q147" i="2"/>
  <c r="O143" i="2"/>
  <c r="M139" i="2"/>
  <c r="G137" i="2"/>
  <c r="Q130" i="2"/>
  <c r="O127" i="2"/>
  <c r="M124" i="2"/>
  <c r="G121" i="2"/>
  <c r="R117" i="2"/>
  <c r="Q114" i="2"/>
  <c r="O111" i="2"/>
  <c r="M108" i="2"/>
  <c r="G105" i="2"/>
  <c r="R101" i="2"/>
  <c r="Q98" i="2"/>
  <c r="O95" i="2"/>
  <c r="Q92" i="2"/>
  <c r="G91" i="2"/>
  <c r="Q88" i="2"/>
  <c r="R87" i="2"/>
  <c r="M86" i="2"/>
  <c r="Q84" i="2"/>
  <c r="M82" i="2"/>
  <c r="O81" i="2"/>
  <c r="R79" i="2"/>
  <c r="O77" i="2"/>
  <c r="R75" i="2"/>
  <c r="M74" i="2"/>
  <c r="Q72" i="2"/>
  <c r="G71" i="2"/>
  <c r="O69" i="2"/>
  <c r="G67" i="2"/>
  <c r="O65" i="2"/>
  <c r="R63" i="2"/>
  <c r="M62" i="2"/>
  <c r="Q60" i="2"/>
  <c r="G59" i="2"/>
  <c r="O57" i="2"/>
  <c r="R55" i="2"/>
  <c r="M54" i="2"/>
  <c r="O53" i="2"/>
  <c r="R51" i="2"/>
  <c r="M50" i="2"/>
  <c r="Q48" i="2"/>
  <c r="G47" i="2"/>
  <c r="O45" i="2"/>
  <c r="R43" i="2"/>
  <c r="M42" i="2"/>
  <c r="Q40" i="2"/>
  <c r="G39" i="2"/>
  <c r="O37" i="2"/>
  <c r="G35" i="2"/>
  <c r="O33" i="2"/>
  <c r="R31" i="2"/>
  <c r="M30" i="2"/>
  <c r="Q28" i="2"/>
  <c r="G27" i="2"/>
  <c r="Q24" i="2"/>
  <c r="G23" i="2"/>
  <c r="O21" i="2"/>
  <c r="R19" i="2"/>
  <c r="M18" i="2"/>
  <c r="Q16" i="2"/>
  <c r="G15" i="2"/>
  <c r="R228" i="2"/>
  <c r="G216" i="2"/>
  <c r="M203" i="2"/>
  <c r="O190" i="2"/>
  <c r="O179" i="2"/>
  <c r="R170" i="2"/>
  <c r="O162" i="2"/>
  <c r="R153" i="2"/>
  <c r="M145" i="2"/>
  <c r="R136" i="2"/>
  <c r="R128" i="2"/>
  <c r="O122" i="2"/>
  <c r="G116" i="2"/>
  <c r="Q109" i="2"/>
  <c r="M103" i="2"/>
  <c r="R96" i="2"/>
  <c r="Q91" i="2"/>
  <c r="O88" i="2"/>
  <c r="M85" i="2"/>
  <c r="G82" i="2"/>
  <c r="R78" i="2"/>
  <c r="Q75" i="2"/>
  <c r="O72" i="2"/>
  <c r="M69" i="2"/>
  <c r="G66" i="2"/>
  <c r="R62" i="2"/>
  <c r="Q59" i="2"/>
  <c r="O56" i="2"/>
  <c r="M53" i="2"/>
  <c r="G50" i="2"/>
  <c r="R46" i="2"/>
  <c r="Q43" i="2"/>
  <c r="O40" i="2"/>
  <c r="M37" i="2"/>
  <c r="G34" i="2"/>
  <c r="R30" i="2"/>
  <c r="Q27" i="2"/>
  <c r="O24" i="2"/>
  <c r="M21" i="2"/>
  <c r="G18" i="2"/>
  <c r="R14" i="2"/>
  <c r="Q12" i="2"/>
  <c r="G11" i="2"/>
  <c r="O9" i="2"/>
  <c r="R7" i="2"/>
  <c r="M6" i="2"/>
  <c r="M9" i="2"/>
  <c r="G6" i="2"/>
  <c r="O222" i="2"/>
  <c r="M175" i="2"/>
  <c r="G158" i="2"/>
  <c r="O132" i="2"/>
  <c r="M119" i="2"/>
  <c r="O106" i="2"/>
  <c r="Q93" i="2"/>
  <c r="G90" i="2"/>
  <c r="Q83" i="2"/>
  <c r="M77" i="2"/>
  <c r="R70" i="2"/>
  <c r="O64" i="2"/>
  <c r="G58" i="2"/>
  <c r="Q51" i="2"/>
  <c r="M45" i="2"/>
  <c r="R38" i="2"/>
  <c r="O32" i="2"/>
  <c r="G26" i="2"/>
  <c r="Q19" i="2"/>
  <c r="O13" i="2"/>
  <c r="M10" i="2"/>
  <c r="G7" i="2"/>
  <c r="M219" i="2"/>
  <c r="Q193" i="2"/>
  <c r="Q181" i="2"/>
  <c r="O164" i="2"/>
  <c r="O147" i="2"/>
  <c r="O130" i="2"/>
  <c r="Q117" i="2"/>
  <c r="M111" i="2"/>
  <c r="O98" i="2"/>
  <c r="M89" i="2"/>
  <c r="R82" i="2"/>
  <c r="O76" i="2"/>
  <c r="G70" i="2"/>
  <c r="Q63" i="2"/>
  <c r="M57" i="2"/>
  <c r="R50" i="2"/>
  <c r="O44" i="2"/>
  <c r="G38" i="2"/>
  <c r="Q31" i="2"/>
  <c r="M25" i="2"/>
  <c r="R18" i="2"/>
  <c r="Q11" i="2"/>
  <c r="O8" i="2"/>
  <c r="M5" i="2"/>
  <c r="Q225" i="2"/>
  <c r="R212" i="2"/>
  <c r="G200" i="2"/>
  <c r="M187" i="2"/>
  <c r="M177" i="2"/>
  <c r="R168" i="2"/>
  <c r="M160" i="2"/>
  <c r="Q151" i="2"/>
  <c r="M143" i="2"/>
  <c r="Q134" i="2"/>
  <c r="M127" i="2"/>
  <c r="R120" i="2"/>
  <c r="O114" i="2"/>
  <c r="G108" i="2"/>
  <c r="Q101" i="2"/>
  <c r="M95" i="2"/>
  <c r="R90" i="2"/>
  <c r="Q87" i="2"/>
  <c r="O84" i="2"/>
  <c r="M81" i="2"/>
  <c r="G78" i="2"/>
  <c r="R74" i="2"/>
  <c r="Q71" i="2"/>
  <c r="O68" i="2"/>
  <c r="M65" i="2"/>
  <c r="G62" i="2"/>
  <c r="R58" i="2"/>
  <c r="Q55" i="2"/>
  <c r="O52" i="2"/>
  <c r="M49" i="2"/>
  <c r="G46" i="2"/>
  <c r="R42" i="2"/>
  <c r="Q39" i="2"/>
  <c r="O36" i="2"/>
  <c r="M33" i="2"/>
  <c r="G30" i="2"/>
  <c r="R26" i="2"/>
  <c r="Q23" i="2"/>
  <c r="O20" i="2"/>
  <c r="M17" i="2"/>
  <c r="G14" i="2"/>
  <c r="O12" i="2"/>
  <c r="R10" i="2"/>
  <c r="Q7" i="2"/>
  <c r="Q209" i="2"/>
  <c r="R196" i="2"/>
  <c r="G184" i="2"/>
  <c r="Q166" i="2"/>
  <c r="Q149" i="2"/>
  <c r="G141" i="2"/>
  <c r="Q125" i="2"/>
  <c r="R112" i="2"/>
  <c r="G100" i="2"/>
  <c r="R86" i="2"/>
  <c r="O80" i="2"/>
  <c r="G74" i="2"/>
  <c r="Q67" i="2"/>
  <c r="M61" i="2"/>
  <c r="R54" i="2"/>
  <c r="O48" i="2"/>
  <c r="G42" i="2"/>
  <c r="Q35" i="2"/>
  <c r="M29" i="2"/>
  <c r="R22" i="2"/>
  <c r="O16" i="2"/>
  <c r="R11" i="2"/>
  <c r="Q8" i="2"/>
  <c r="O5" i="2"/>
  <c r="O206" i="2"/>
  <c r="G173" i="2"/>
  <c r="G156" i="2"/>
  <c r="R138" i="2"/>
  <c r="G124" i="2"/>
  <c r="R104" i="2"/>
  <c r="O92" i="2"/>
  <c r="G86" i="2"/>
  <c r="Q79" i="2"/>
  <c r="M73" i="2"/>
  <c r="R66" i="2"/>
  <c r="O60" i="2"/>
  <c r="G54" i="2"/>
  <c r="Q47" i="2"/>
  <c r="M41" i="2"/>
  <c r="R34" i="2"/>
  <c r="O28" i="2"/>
  <c r="G22" i="2"/>
  <c r="Q15" i="2"/>
  <c r="M13" i="2"/>
  <c r="G10" i="2"/>
  <c r="R6" i="2"/>
  <c r="R209" i="1"/>
  <c r="R221" i="1"/>
  <c r="R197" i="1"/>
  <c r="R193" i="1"/>
  <c r="R177" i="1"/>
  <c r="R189" i="1"/>
  <c r="R145" i="1"/>
  <c r="R185" i="1"/>
  <c r="R169" i="1"/>
  <c r="R117" i="1"/>
  <c r="R165" i="1"/>
  <c r="R181" i="1"/>
  <c r="R173" i="1"/>
  <c r="R141" i="1"/>
  <c r="R137" i="1"/>
  <c r="R157" i="1"/>
  <c r="R149" i="1"/>
  <c r="R161" i="1"/>
  <c r="R97" i="1"/>
  <c r="R153" i="1"/>
  <c r="R133" i="1"/>
  <c r="R21" i="1"/>
  <c r="R125" i="1"/>
  <c r="R129" i="1"/>
  <c r="R109" i="1"/>
  <c r="R121" i="1"/>
  <c r="R113" i="1"/>
  <c r="R89" i="1"/>
  <c r="R85" i="1"/>
  <c r="R105" i="1"/>
  <c r="R101" i="1"/>
  <c r="R93" i="1"/>
  <c r="R73" i="1"/>
  <c r="R81" i="1"/>
  <c r="R69" i="1"/>
  <c r="R49" i="1"/>
  <c r="R65" i="1"/>
  <c r="R37" i="1"/>
  <c r="R33" i="1"/>
  <c r="R77" i="1"/>
  <c r="R45" i="1"/>
  <c r="R53" i="1"/>
  <c r="R41" i="1"/>
  <c r="R57" i="1"/>
  <c r="R61" i="1"/>
  <c r="R224" i="1"/>
  <c r="R29" i="1"/>
  <c r="R17" i="1"/>
  <c r="R9" i="1"/>
  <c r="R13" i="1"/>
  <c r="R220" i="1"/>
  <c r="R216" i="1"/>
  <c r="R204" i="1"/>
  <c r="R25" i="1"/>
  <c r="R228" i="1"/>
  <c r="R200" i="1"/>
  <c r="R208" i="1"/>
  <c r="R192" i="1"/>
  <c r="R196" i="1"/>
  <c r="R212" i="1"/>
  <c r="R180" i="1"/>
  <c r="R176" i="1"/>
  <c r="R184" i="1"/>
  <c r="R188" i="1"/>
  <c r="R172" i="1"/>
  <c r="R152" i="1"/>
  <c r="R168" i="1"/>
  <c r="R164" i="1"/>
  <c r="R156" i="1"/>
  <c r="R136" i="1"/>
  <c r="R160" i="1"/>
  <c r="R132" i="1"/>
  <c r="R140" i="1"/>
  <c r="R148" i="1"/>
  <c r="R128" i="1"/>
  <c r="R144" i="1"/>
  <c r="R100" i="1"/>
  <c r="R112" i="1"/>
  <c r="R96" i="1"/>
  <c r="R108" i="1"/>
  <c r="R120" i="1"/>
  <c r="R116" i="1"/>
  <c r="R124" i="1"/>
  <c r="R76" i="1"/>
  <c r="R88" i="1"/>
  <c r="R84" i="1"/>
  <c r="R104" i="1"/>
  <c r="R56" i="1"/>
  <c r="R64" i="1"/>
  <c r="R92" i="1"/>
  <c r="R80" i="1"/>
  <c r="R48" i="1"/>
  <c r="R68" i="1"/>
  <c r="R16" i="1"/>
  <c r="R60" i="1"/>
  <c r="R40" i="1"/>
  <c r="R72" i="1"/>
  <c r="R52" i="1"/>
  <c r="R44" i="1"/>
  <c r="R28" i="1"/>
  <c r="R20" i="1"/>
  <c r="R36" i="1"/>
  <c r="R32" i="1"/>
  <c r="R24" i="1"/>
  <c r="R205" i="1"/>
  <c r="R219" i="1"/>
  <c r="R227" i="1"/>
  <c r="R231" i="1"/>
  <c r="R229" i="1"/>
  <c r="R8" i="1"/>
  <c r="R12" i="1"/>
  <c r="R211" i="1"/>
  <c r="R203" i="1"/>
  <c r="R195" i="1"/>
  <c r="R183" i="1"/>
  <c r="R207" i="1"/>
  <c r="R217" i="1"/>
  <c r="R223" i="1"/>
  <c r="R215" i="1"/>
  <c r="R199" i="1"/>
  <c r="R163" i="1"/>
  <c r="R175" i="1"/>
  <c r="R171" i="1"/>
  <c r="R147" i="1"/>
  <c r="R187" i="1"/>
  <c r="R191" i="1"/>
  <c r="R179" i="1"/>
  <c r="R167" i="1"/>
  <c r="R155" i="1"/>
  <c r="R159" i="1"/>
  <c r="R151" i="1"/>
  <c r="R143" i="1"/>
  <c r="R139" i="1"/>
  <c r="R135" i="1"/>
  <c r="R55" i="1"/>
  <c r="R119" i="1"/>
  <c r="R115" i="1"/>
  <c r="R127" i="1"/>
  <c r="R75" i="1"/>
  <c r="R111" i="1"/>
  <c r="R123" i="1"/>
  <c r="R63" i="1"/>
  <c r="R131" i="1"/>
  <c r="R31" i="1"/>
  <c r="R27" i="1"/>
  <c r="R47" i="1"/>
  <c r="R103" i="1"/>
  <c r="R35" i="1"/>
  <c r="R67" i="1"/>
  <c r="R91" i="1"/>
  <c r="R43" i="1"/>
  <c r="R107" i="1"/>
  <c r="R71" i="1"/>
  <c r="R95" i="1"/>
  <c r="R87" i="1"/>
  <c r="R51" i="1"/>
  <c r="R99" i="1"/>
  <c r="R39" i="1"/>
  <c r="R83" i="1"/>
  <c r="R79" i="1"/>
  <c r="R59" i="1"/>
  <c r="R23" i="1"/>
  <c r="R19" i="1"/>
  <c r="R15" i="1"/>
  <c r="R230" i="1"/>
  <c r="R7" i="1"/>
  <c r="R213" i="1"/>
  <c r="R201" i="1"/>
  <c r="R218" i="1"/>
  <c r="R11" i="1"/>
  <c r="R226" i="1"/>
  <c r="R146" i="1"/>
  <c r="R210" i="1"/>
  <c r="R222" i="1"/>
  <c r="R225" i="1"/>
  <c r="R206" i="1"/>
  <c r="R214" i="1"/>
  <c r="R190" i="1"/>
  <c r="R150" i="1"/>
  <c r="R202" i="1"/>
  <c r="R182" i="1"/>
  <c r="R186" i="1"/>
  <c r="R162" i="1"/>
  <c r="R166" i="1"/>
  <c r="R194" i="1"/>
  <c r="R170" i="1"/>
  <c r="R154" i="1"/>
  <c r="R174" i="1"/>
  <c r="R198" i="1"/>
  <c r="R134" i="1"/>
  <c r="R158" i="1"/>
  <c r="R178" i="1"/>
  <c r="R138" i="1"/>
  <c r="R142" i="1"/>
  <c r="R70" i="1"/>
  <c r="R46" i="1"/>
  <c r="R74" i="1"/>
  <c r="R82" i="1"/>
  <c r="R42" i="1"/>
  <c r="R90" i="1"/>
  <c r="R66" i="1"/>
  <c r="R38" i="1"/>
  <c r="R50" i="1"/>
  <c r="R14" i="1"/>
  <c r="R10" i="1"/>
  <c r="R30" i="1"/>
  <c r="R118" i="1"/>
  <c r="R98" i="1"/>
  <c r="R18" i="1"/>
  <c r="R78" i="1"/>
  <c r="R6" i="1"/>
  <c r="R34" i="1"/>
  <c r="R54" i="1"/>
  <c r="R114" i="1"/>
  <c r="R86" i="1"/>
  <c r="R106" i="1"/>
  <c r="R22" i="1"/>
  <c r="R110" i="1"/>
  <c r="R126" i="1"/>
  <c r="R122" i="1"/>
  <c r="R58" i="1"/>
  <c r="R26" i="1"/>
  <c r="R62" i="1"/>
  <c r="R94" i="1"/>
  <c r="R102" i="1"/>
  <c r="R130" i="1"/>
  <c r="R5" i="1"/>
  <c r="G6" i="1"/>
  <c r="O172" i="1"/>
  <c r="M216" i="1"/>
  <c r="G172" i="1"/>
  <c r="G100" i="1"/>
  <c r="Q216" i="1"/>
  <c r="O6" i="1"/>
  <c r="M6" i="1"/>
  <c r="G141" i="1"/>
  <c r="Q165" i="1"/>
  <c r="Q72" i="1"/>
  <c r="O165" i="1"/>
  <c r="M92" i="1"/>
  <c r="G110" i="1"/>
  <c r="G165" i="1"/>
  <c r="O92" i="1"/>
  <c r="O110" i="1"/>
  <c r="O14" i="1"/>
  <c r="M110" i="1"/>
  <c r="Q100" i="1"/>
  <c r="Q172" i="1"/>
  <c r="O216" i="1"/>
  <c r="O72" i="1"/>
  <c r="M100" i="1"/>
  <c r="M14" i="1"/>
  <c r="Q14" i="1"/>
  <c r="G92" i="1"/>
  <c r="O141" i="1"/>
  <c r="M72" i="1"/>
  <c r="Q92" i="1"/>
  <c r="G216" i="1"/>
  <c r="M165" i="1"/>
  <c r="G14" i="1"/>
  <c r="Q6" i="1"/>
  <c r="Q141" i="1"/>
  <c r="G72" i="1"/>
  <c r="Q110" i="1"/>
  <c r="M172" i="1"/>
  <c r="M141" i="1"/>
  <c r="O100" i="1"/>
  <c r="Q38" i="1"/>
  <c r="G131" i="1"/>
  <c r="G116" i="1"/>
  <c r="M148" i="1"/>
  <c r="Q214" i="1"/>
  <c r="Q116" i="1"/>
  <c r="M37" i="1"/>
  <c r="Q148" i="1"/>
  <c r="G37" i="1"/>
  <c r="G38" i="1"/>
  <c r="M13" i="1"/>
  <c r="M214" i="1"/>
  <c r="O148" i="1"/>
  <c r="O196" i="1"/>
  <c r="Q85" i="1"/>
  <c r="Q196" i="1"/>
  <c r="O38" i="1"/>
  <c r="M131" i="1"/>
  <c r="G13" i="1"/>
  <c r="O214" i="1"/>
  <c r="G85" i="1"/>
  <c r="Q13" i="1"/>
  <c r="Q131" i="1"/>
  <c r="O85" i="1"/>
  <c r="Q37" i="1"/>
  <c r="G81" i="1"/>
  <c r="O116" i="1"/>
  <c r="M81" i="1"/>
  <c r="O81" i="1"/>
  <c r="M196" i="1"/>
  <c r="O131" i="1"/>
  <c r="G148" i="1"/>
  <c r="G214" i="1"/>
  <c r="O13" i="1"/>
  <c r="M116" i="1"/>
  <c r="O37" i="1"/>
  <c r="M85" i="1"/>
  <c r="M38" i="1"/>
  <c r="G196" i="1"/>
  <c r="Q81" i="1"/>
  <c r="Q204" i="1"/>
  <c r="M39" i="1"/>
  <c r="O11" i="1"/>
  <c r="Q217" i="1"/>
  <c r="G170" i="1"/>
  <c r="M170" i="1"/>
  <c r="G39" i="1"/>
  <c r="G109" i="1"/>
  <c r="G150" i="1"/>
  <c r="G11" i="1"/>
  <c r="M103" i="1"/>
  <c r="G204" i="1"/>
  <c r="O150" i="1"/>
  <c r="M150" i="1"/>
  <c r="M217" i="1"/>
  <c r="Q109" i="1"/>
  <c r="M11" i="1"/>
  <c r="G217" i="1"/>
  <c r="O39" i="1"/>
  <c r="O176" i="1"/>
  <c r="Q103" i="1"/>
  <c r="Q176" i="1"/>
  <c r="M18" i="1"/>
  <c r="O18" i="1"/>
  <c r="O109" i="1"/>
  <c r="G18" i="1"/>
  <c r="G176" i="1"/>
  <c r="O204" i="1"/>
  <c r="G103" i="1"/>
  <c r="O217" i="1"/>
  <c r="O170" i="1"/>
  <c r="M204" i="1"/>
  <c r="O103" i="1"/>
  <c r="M109" i="1"/>
  <c r="Q170" i="1"/>
  <c r="Q39" i="1"/>
  <c r="Q150" i="1"/>
  <c r="M176" i="1"/>
  <c r="Q18" i="1"/>
  <c r="Q11" i="1"/>
  <c r="Q111" i="1"/>
  <c r="M160" i="1"/>
  <c r="O184" i="1"/>
  <c r="G169" i="1"/>
  <c r="G151" i="1"/>
  <c r="O223" i="1"/>
  <c r="M223" i="1"/>
  <c r="G135" i="1"/>
  <c r="Q31" i="1"/>
  <c r="Q151" i="1"/>
  <c r="M184" i="1"/>
  <c r="G184" i="1"/>
  <c r="O160" i="1"/>
  <c r="M169" i="1"/>
  <c r="Q169" i="1"/>
  <c r="Q135" i="1"/>
  <c r="Q223" i="1"/>
  <c r="O31" i="1"/>
  <c r="M31" i="1"/>
  <c r="M151" i="1"/>
  <c r="M106" i="1"/>
  <c r="Q160" i="1"/>
  <c r="G88" i="1"/>
  <c r="M111" i="1"/>
  <c r="G106" i="1"/>
  <c r="O111" i="1"/>
  <c r="Q88" i="1"/>
  <c r="O135" i="1"/>
  <c r="O88" i="1"/>
  <c r="O106" i="1"/>
  <c r="O169" i="1"/>
  <c r="O151" i="1"/>
  <c r="Q184" i="1"/>
  <c r="G31" i="1"/>
  <c r="M88" i="1"/>
  <c r="G111" i="1"/>
  <c r="G223" i="1"/>
  <c r="M135" i="1"/>
  <c r="G160" i="1"/>
  <c r="Q106" i="1"/>
  <c r="O83" i="1"/>
  <c r="M23" i="1"/>
  <c r="M206" i="1"/>
  <c r="O23" i="1"/>
  <c r="Q136" i="1"/>
  <c r="M152" i="1"/>
  <c r="O208" i="1"/>
  <c r="Q147" i="1"/>
  <c r="Q137" i="1"/>
  <c r="G136" i="1"/>
  <c r="Q213" i="1"/>
  <c r="M213" i="1"/>
  <c r="Q152" i="1"/>
  <c r="O213" i="1"/>
  <c r="G133" i="1"/>
  <c r="Q208" i="1"/>
  <c r="Q23" i="1"/>
  <c r="G152" i="1"/>
  <c r="G83" i="1"/>
  <c r="G208" i="1"/>
  <c r="M83" i="1"/>
  <c r="O137" i="1"/>
  <c r="Q206" i="1"/>
  <c r="Q133" i="1"/>
  <c r="M147" i="1"/>
  <c r="O133" i="1"/>
  <c r="O147" i="1"/>
  <c r="G147" i="1"/>
  <c r="M136" i="1"/>
  <c r="G137" i="1"/>
  <c r="G23" i="1"/>
  <c r="M133" i="1"/>
  <c r="G213" i="1"/>
  <c r="M208" i="1"/>
  <c r="O136" i="1"/>
  <c r="M137" i="1"/>
  <c r="O206" i="1"/>
  <c r="Q83" i="1"/>
  <c r="O152" i="1"/>
  <c r="G206" i="1"/>
  <c r="Q209" i="1"/>
  <c r="M186" i="1"/>
  <c r="Q186" i="1"/>
  <c r="Q70" i="1"/>
  <c r="G162" i="1"/>
  <c r="Q25" i="1"/>
  <c r="G209" i="1"/>
  <c r="Q162" i="1"/>
  <c r="O64" i="1"/>
  <c r="O70" i="1"/>
  <c r="M19" i="1"/>
  <c r="G25" i="1"/>
  <c r="M117" i="1"/>
  <c r="O186" i="1"/>
  <c r="G94" i="1"/>
  <c r="Q64" i="1"/>
  <c r="M94" i="1"/>
  <c r="Q94" i="1"/>
  <c r="O117" i="1"/>
  <c r="G222" i="1"/>
  <c r="Q222" i="1"/>
  <c r="O209" i="1"/>
  <c r="G19" i="1"/>
  <c r="M222" i="1"/>
  <c r="O19" i="1"/>
  <c r="M162" i="1"/>
  <c r="G64" i="1"/>
  <c r="G117" i="1"/>
  <c r="O25" i="1"/>
  <c r="M70" i="1"/>
  <c r="Q19" i="1"/>
  <c r="O222" i="1"/>
  <c r="O162" i="1"/>
  <c r="G70" i="1"/>
  <c r="Q117" i="1"/>
  <c r="M25" i="1"/>
  <c r="O94" i="1"/>
  <c r="M64" i="1"/>
  <c r="G186" i="1"/>
  <c r="M209" i="1"/>
  <c r="M197" i="1"/>
  <c r="Q193" i="1"/>
  <c r="O48" i="1"/>
  <c r="M77" i="1"/>
  <c r="Q32" i="1"/>
  <c r="Q77" i="1"/>
  <c r="Q43" i="1"/>
  <c r="M32" i="1"/>
  <c r="Q56" i="1"/>
  <c r="O143" i="1"/>
  <c r="M48" i="1"/>
  <c r="O32" i="1"/>
  <c r="O56" i="1"/>
  <c r="Q143" i="1"/>
  <c r="G143" i="1"/>
  <c r="M56" i="1"/>
  <c r="M43" i="1"/>
  <c r="O193" i="1"/>
  <c r="Q157" i="1"/>
  <c r="G193" i="1"/>
  <c r="Q198" i="1"/>
  <c r="G48" i="1"/>
  <c r="G157" i="1"/>
  <c r="O198" i="1"/>
  <c r="O197" i="1"/>
  <c r="O43" i="1"/>
  <c r="M198" i="1"/>
  <c r="G77" i="1"/>
  <c r="G197" i="1"/>
  <c r="M157" i="1"/>
  <c r="G43" i="1"/>
  <c r="O157" i="1"/>
  <c r="G56" i="1"/>
  <c r="G32" i="1"/>
  <c r="M143" i="1"/>
  <c r="G198" i="1"/>
  <c r="M193" i="1"/>
  <c r="Q197" i="1"/>
  <c r="Q48" i="1"/>
  <c r="O77" i="1"/>
  <c r="O50" i="1"/>
  <c r="Q203" i="1"/>
  <c r="O9" i="1"/>
  <c r="Q125" i="1"/>
  <c r="O33" i="1"/>
  <c r="M183" i="1"/>
  <c r="Q52" i="1"/>
  <c r="Q33" i="1"/>
  <c r="Q167" i="1"/>
  <c r="G9" i="1"/>
  <c r="Q183" i="1"/>
  <c r="O203" i="1"/>
  <c r="M167" i="1"/>
  <c r="M149" i="1"/>
  <c r="G167" i="1"/>
  <c r="G203" i="1"/>
  <c r="M33" i="1"/>
  <c r="Q50" i="1"/>
  <c r="M125" i="1"/>
  <c r="G125" i="1"/>
  <c r="M9" i="1"/>
  <c r="M76" i="1"/>
  <c r="M52" i="1"/>
  <c r="G50" i="1"/>
  <c r="O76" i="1"/>
  <c r="O149" i="1"/>
  <c r="O183" i="1"/>
  <c r="Q149" i="1"/>
  <c r="G76" i="1"/>
  <c r="G52" i="1"/>
  <c r="Q9" i="1"/>
  <c r="M50" i="1"/>
  <c r="Q76" i="1"/>
  <c r="G149" i="1"/>
  <c r="M203" i="1"/>
  <c r="O167" i="1"/>
  <c r="O125" i="1"/>
  <c r="G183" i="1"/>
  <c r="G33" i="1"/>
  <c r="O52" i="1"/>
  <c r="G69" i="1"/>
  <c r="Q90" i="1"/>
  <c r="M90" i="1"/>
  <c r="O145" i="1"/>
  <c r="M145" i="1"/>
  <c r="G24" i="1"/>
  <c r="M69" i="1"/>
  <c r="O185" i="1"/>
  <c r="Q145" i="1"/>
  <c r="Q95" i="1"/>
  <c r="M35" i="1"/>
  <c r="G84" i="1"/>
  <c r="M112" i="1"/>
  <c r="Q69" i="1"/>
  <c r="O95" i="1"/>
  <c r="G35" i="1"/>
  <c r="G95" i="1"/>
  <c r="G61" i="1"/>
  <c r="Q84" i="1"/>
  <c r="O35" i="1"/>
  <c r="G112" i="1"/>
  <c r="Q61" i="1"/>
  <c r="Q112" i="1"/>
  <c r="M61" i="1"/>
  <c r="M24" i="1"/>
  <c r="M185" i="1"/>
  <c r="M84" i="1"/>
  <c r="G185" i="1"/>
  <c r="Q24" i="1"/>
  <c r="O90" i="1"/>
  <c r="G145" i="1"/>
  <c r="G90" i="1"/>
  <c r="Q185" i="1"/>
  <c r="Q35" i="1"/>
  <c r="O24" i="1"/>
  <c r="O61" i="1"/>
  <c r="O84" i="1"/>
  <c r="M95" i="1"/>
  <c r="O112" i="1"/>
  <c r="O69" i="1"/>
  <c r="Q10" i="1"/>
  <c r="Q191" i="1"/>
  <c r="Q130" i="1"/>
  <c r="G191" i="1"/>
  <c r="M191" i="1"/>
  <c r="O41" i="1"/>
  <c r="M181" i="1"/>
  <c r="M130" i="1"/>
  <c r="Q12" i="1"/>
  <c r="O181" i="1"/>
  <c r="O189" i="1"/>
  <c r="G10" i="1"/>
  <c r="M41" i="1"/>
  <c r="Q134" i="1"/>
  <c r="M12" i="1"/>
  <c r="O134" i="1"/>
  <c r="M119" i="1"/>
  <c r="Q62" i="1"/>
  <c r="G62" i="1"/>
  <c r="G189" i="1"/>
  <c r="O10" i="1"/>
  <c r="O119" i="1"/>
  <c r="Q41" i="1"/>
  <c r="O12" i="1"/>
  <c r="G134" i="1"/>
  <c r="O62" i="1"/>
  <c r="G130" i="1"/>
  <c r="Q181" i="1"/>
  <c r="G12" i="1"/>
  <c r="O130" i="1"/>
  <c r="G119" i="1"/>
  <c r="G41" i="1"/>
  <c r="Q189" i="1"/>
  <c r="O191" i="1"/>
  <c r="M10" i="1"/>
  <c r="G181" i="1"/>
  <c r="Q119" i="1"/>
  <c r="M62" i="1"/>
  <c r="M189" i="1"/>
  <c r="M134" i="1"/>
  <c r="O171" i="1"/>
  <c r="Q28" i="1"/>
  <c r="M163" i="1"/>
  <c r="G128" i="1"/>
  <c r="G28" i="1"/>
  <c r="G102" i="1"/>
  <c r="Q171" i="1"/>
  <c r="O42" i="1"/>
  <c r="Q212" i="1"/>
  <c r="O74" i="1"/>
  <c r="M74" i="1"/>
  <c r="O144" i="1"/>
  <c r="Q102" i="1"/>
  <c r="M42" i="1"/>
  <c r="Q74" i="1"/>
  <c r="O102" i="1"/>
  <c r="Q163" i="1"/>
  <c r="Q42" i="1"/>
  <c r="G47" i="1"/>
  <c r="O163" i="1"/>
  <c r="Q144" i="1"/>
  <c r="G171" i="1"/>
  <c r="M47" i="1"/>
  <c r="Q47" i="1"/>
  <c r="O128" i="1"/>
  <c r="O212" i="1"/>
  <c r="M128" i="1"/>
  <c r="O28" i="1"/>
  <c r="G144" i="1"/>
  <c r="M28" i="1"/>
  <c r="M171" i="1"/>
  <c r="M212" i="1"/>
  <c r="G212" i="1"/>
  <c r="G163" i="1"/>
  <c r="G42" i="1"/>
  <c r="Q128" i="1"/>
  <c r="O47" i="1"/>
  <c r="G74" i="1"/>
  <c r="M102" i="1"/>
  <c r="M144" i="1"/>
  <c r="O173" i="1"/>
  <c r="O27" i="1"/>
  <c r="G230" i="1"/>
  <c r="M121" i="1"/>
  <c r="O96" i="1"/>
  <c r="G104" i="1"/>
  <c r="G97" i="1"/>
  <c r="G27" i="1"/>
  <c r="Q89" i="1"/>
  <c r="G173" i="1"/>
  <c r="M173" i="1"/>
  <c r="O104" i="1"/>
  <c r="Q104" i="1"/>
  <c r="O97" i="1"/>
  <c r="O121" i="1"/>
  <c r="Q230" i="1"/>
  <c r="Q96" i="1"/>
  <c r="Q97" i="1"/>
  <c r="G96" i="1"/>
  <c r="M27" i="1"/>
  <c r="G89" i="1"/>
  <c r="Q121" i="1"/>
  <c r="M174" i="1"/>
  <c r="O210" i="1"/>
  <c r="G210" i="1"/>
  <c r="G174" i="1"/>
  <c r="M230" i="1"/>
  <c r="Q210" i="1"/>
  <c r="M89" i="1"/>
  <c r="Q174" i="1"/>
  <c r="Q173" i="1"/>
  <c r="M210" i="1"/>
  <c r="O230" i="1"/>
  <c r="M96" i="1"/>
  <c r="O89" i="1"/>
  <c r="Q27" i="1"/>
  <c r="O174" i="1"/>
  <c r="M104" i="1"/>
  <c r="M97" i="1"/>
  <c r="G121" i="1"/>
  <c r="G21" i="1"/>
  <c r="O15" i="1"/>
  <c r="Q207" i="1"/>
  <c r="Q21" i="1"/>
  <c r="O153" i="1"/>
  <c r="G51" i="1"/>
  <c r="Q164" i="1"/>
  <c r="O207" i="1"/>
  <c r="Q182" i="1"/>
  <c r="O51" i="1"/>
  <c r="Q153" i="1"/>
  <c r="O182" i="1"/>
  <c r="G220" i="1"/>
  <c r="Q15" i="1"/>
  <c r="M207" i="1"/>
  <c r="M175" i="1"/>
  <c r="Q51" i="1"/>
  <c r="O164" i="1"/>
  <c r="G175" i="1"/>
  <c r="O158" i="1"/>
  <c r="G15" i="1"/>
  <c r="M164" i="1"/>
  <c r="G158" i="1"/>
  <c r="M158" i="1"/>
  <c r="O220" i="1"/>
  <c r="M182" i="1"/>
  <c r="G153" i="1"/>
  <c r="M220" i="1"/>
  <c r="M21" i="1"/>
  <c r="O175" i="1"/>
  <c r="G164" i="1"/>
  <c r="M51" i="1"/>
  <c r="Q220" i="1"/>
  <c r="M15" i="1"/>
  <c r="Q175" i="1"/>
  <c r="G182" i="1"/>
  <c r="M153" i="1"/>
  <c r="Q158" i="1"/>
  <c r="O21" i="1"/>
  <c r="G207" i="1"/>
  <c r="G58" i="1"/>
  <c r="M45" i="1"/>
  <c r="G187" i="1"/>
  <c r="Q58" i="1"/>
  <c r="Q166" i="1"/>
  <c r="O86" i="1"/>
  <c r="Q120" i="1"/>
  <c r="M166" i="1"/>
  <c r="Q187" i="1"/>
  <c r="G120" i="1"/>
  <c r="M187" i="1"/>
  <c r="Q205" i="1"/>
  <c r="M86" i="1"/>
  <c r="O205" i="1"/>
  <c r="M161" i="1"/>
  <c r="Q45" i="1"/>
  <c r="G161" i="1"/>
  <c r="O22" i="1"/>
  <c r="G166" i="1"/>
  <c r="O161" i="1"/>
  <c r="G139" i="1"/>
  <c r="O120" i="1"/>
  <c r="G45" i="1"/>
  <c r="Q139" i="1"/>
  <c r="G86" i="1"/>
  <c r="M22" i="1"/>
  <c r="M205" i="1"/>
  <c r="O58" i="1"/>
  <c r="O139" i="1"/>
  <c r="G22" i="1"/>
  <c r="M139" i="1"/>
  <c r="O45" i="1"/>
  <c r="O187" i="1"/>
  <c r="G205" i="1"/>
  <c r="M58" i="1"/>
  <c r="Q161" i="1"/>
  <c r="Q22" i="1"/>
  <c r="O166" i="1"/>
  <c r="Q86" i="1"/>
  <c r="M120" i="1"/>
  <c r="M34" i="1"/>
  <c r="O46" i="1"/>
  <c r="O40" i="1"/>
  <c r="G26" i="1"/>
  <c r="M20" i="1"/>
  <c r="G8" i="1"/>
  <c r="M40" i="1"/>
  <c r="M75" i="1"/>
  <c r="G211" i="1"/>
  <c r="Q75" i="1"/>
  <c r="Q40" i="1"/>
  <c r="Q34" i="1"/>
  <c r="O8" i="1"/>
  <c r="O26" i="1"/>
  <c r="Q46" i="1"/>
  <c r="M46" i="1"/>
  <c r="O20" i="1"/>
  <c r="Q8" i="1"/>
  <c r="G132" i="1"/>
  <c r="O179" i="1"/>
  <c r="M132" i="1"/>
  <c r="O132" i="1"/>
  <c r="M211" i="1"/>
  <c r="Q211" i="1"/>
  <c r="G179" i="1"/>
  <c r="Q26" i="1"/>
  <c r="Q179" i="1"/>
  <c r="O75" i="1"/>
  <c r="G20" i="1"/>
  <c r="M8" i="1"/>
  <c r="Q132" i="1"/>
  <c r="G46" i="1"/>
  <c r="Q20" i="1"/>
  <c r="M26" i="1"/>
  <c r="O211" i="1"/>
  <c r="G40" i="1"/>
  <c r="G75" i="1"/>
  <c r="M179" i="1"/>
  <c r="G34" i="1"/>
  <c r="O34" i="1"/>
  <c r="Q93" i="1"/>
  <c r="G105" i="1"/>
  <c r="G142" i="1"/>
  <c r="O93" i="1"/>
  <c r="O105" i="1"/>
  <c r="M142" i="1"/>
  <c r="O87" i="1"/>
  <c r="G67" i="1"/>
  <c r="Q142" i="1"/>
  <c r="M67" i="1"/>
  <c r="M140" i="1"/>
  <c r="Q195" i="1"/>
  <c r="O140" i="1"/>
  <c r="Q67" i="1"/>
  <c r="G140" i="1"/>
  <c r="G195" i="1"/>
  <c r="M105" i="1"/>
  <c r="O142" i="1"/>
  <c r="G93" i="1"/>
  <c r="O67" i="1"/>
  <c r="G87" i="1"/>
  <c r="M87" i="1"/>
  <c r="Q87" i="1"/>
  <c r="Q105" i="1"/>
  <c r="M195" i="1"/>
  <c r="Q140" i="1"/>
  <c r="O195" i="1"/>
  <c r="M93" i="1"/>
  <c r="M78" i="1"/>
  <c r="O123" i="1"/>
  <c r="Q199" i="1"/>
  <c r="O82" i="1"/>
  <c r="Q168" i="1"/>
  <c r="Q78" i="1"/>
  <c r="O78" i="1"/>
  <c r="M65" i="1"/>
  <c r="M168" i="1"/>
  <c r="G218" i="1"/>
  <c r="O66" i="1"/>
  <c r="Q59" i="1"/>
  <c r="O168" i="1"/>
  <c r="M5" i="1"/>
  <c r="G66" i="1"/>
  <c r="M123" i="1"/>
  <c r="O65" i="1"/>
  <c r="Q65" i="1"/>
  <c r="Q123" i="1"/>
  <c r="G65" i="1"/>
  <c r="G199" i="1"/>
  <c r="G59" i="1"/>
  <c r="Q5" i="1"/>
  <c r="M218" i="1"/>
  <c r="M82" i="1"/>
  <c r="M199" i="1"/>
  <c r="Q218" i="1"/>
  <c r="Q82" i="1"/>
  <c r="O5" i="1"/>
  <c r="O59" i="1"/>
  <c r="M66" i="1"/>
  <c r="M59" i="1"/>
  <c r="Q66" i="1"/>
  <c r="O218" i="1"/>
  <c r="G82" i="1"/>
  <c r="G168" i="1"/>
  <c r="G5" i="1"/>
  <c r="O199" i="1"/>
  <c r="G123" i="1"/>
  <c r="G78" i="1"/>
  <c r="Q79" i="1"/>
  <c r="M200" i="1"/>
  <c r="M30" i="1"/>
  <c r="Q108" i="1"/>
  <c r="Q49" i="1"/>
  <c r="O17" i="1"/>
  <c r="O108" i="1"/>
  <c r="Q155" i="1"/>
  <c r="O79" i="1"/>
  <c r="O54" i="1"/>
  <c r="Q188" i="1"/>
  <c r="G55" i="1"/>
  <c r="Q68" i="1"/>
  <c r="Q219" i="1"/>
  <c r="G16" i="1"/>
  <c r="M155" i="1"/>
  <c r="M73" i="1"/>
  <c r="G155" i="1"/>
  <c r="Q55" i="1"/>
  <c r="Q73" i="1"/>
  <c r="O219" i="1"/>
  <c r="Q16" i="1"/>
  <c r="M54" i="1"/>
  <c r="M201" i="1"/>
  <c r="Q17" i="1"/>
  <c r="O122" i="1"/>
  <c r="G219" i="1"/>
  <c r="O99" i="1"/>
  <c r="M115" i="1"/>
  <c r="G99" i="1"/>
  <c r="Q30" i="1"/>
  <c r="Q122" i="1"/>
  <c r="M122" i="1"/>
  <c r="M188" i="1"/>
  <c r="G68" i="1"/>
  <c r="Q54" i="1"/>
  <c r="G201" i="1"/>
  <c r="Q201" i="1"/>
  <c r="G79" i="1"/>
  <c r="O55" i="1"/>
  <c r="O73" i="1"/>
  <c r="O200" i="1"/>
  <c r="Q126" i="1"/>
  <c r="Q115" i="1"/>
  <c r="Q159" i="1"/>
  <c r="G108" i="1"/>
  <c r="G126" i="1"/>
  <c r="O188" i="1"/>
  <c r="G30" i="1"/>
  <c r="M99" i="1"/>
  <c r="O16" i="1"/>
  <c r="O126" i="1"/>
  <c r="O115" i="1"/>
  <c r="M17" i="1"/>
  <c r="Q200" i="1"/>
  <c r="G49" i="1"/>
  <c r="O49" i="1"/>
  <c r="G159" i="1"/>
  <c r="G17" i="1"/>
  <c r="G122" i="1"/>
  <c r="G200" i="1"/>
  <c r="G115" i="1"/>
  <c r="Q99" i="1"/>
  <c r="M108" i="1"/>
  <c r="M68" i="1"/>
  <c r="M16" i="1"/>
  <c r="O155" i="1"/>
  <c r="G73" i="1"/>
  <c r="M55" i="1"/>
  <c r="M159" i="1"/>
  <c r="O201" i="1"/>
  <c r="M79" i="1"/>
  <c r="O159" i="1"/>
  <c r="G54" i="1"/>
  <c r="O68" i="1"/>
  <c r="M126" i="1"/>
  <c r="M219" i="1"/>
  <c r="O30" i="1"/>
  <c r="G188" i="1"/>
  <c r="M49" i="1"/>
  <c r="Q107" i="1"/>
  <c r="Q80" i="1"/>
  <c r="G138" i="1"/>
  <c r="M221" i="1"/>
  <c r="Q63" i="1"/>
  <c r="Q53" i="1"/>
  <c r="G146" i="1"/>
  <c r="G202" i="1"/>
  <c r="O221" i="1"/>
  <c r="M146" i="1"/>
  <c r="Q221" i="1"/>
  <c r="M202" i="1"/>
  <c r="Q229" i="1"/>
  <c r="G53" i="1"/>
  <c r="O229" i="1"/>
  <c r="O53" i="1"/>
  <c r="O202" i="1"/>
  <c r="G101" i="1"/>
  <c r="O63" i="1"/>
  <c r="O107" i="1"/>
  <c r="G63" i="1"/>
  <c r="Q146" i="1"/>
  <c r="O138" i="1"/>
  <c r="G107" i="1"/>
  <c r="M80" i="1"/>
  <c r="M101" i="1"/>
  <c r="Q101" i="1"/>
  <c r="G80" i="1"/>
  <c r="G229" i="1"/>
  <c r="Q138" i="1"/>
  <c r="G221" i="1"/>
  <c r="M63" i="1"/>
  <c r="M229" i="1"/>
  <c r="M138" i="1"/>
  <c r="O80" i="1"/>
  <c r="M107" i="1"/>
  <c r="Q202" i="1"/>
  <c r="O146" i="1"/>
  <c r="O101" i="1"/>
  <c r="M53" i="1"/>
  <c r="O156" i="1"/>
  <c r="G215" i="1"/>
  <c r="M60" i="1"/>
  <c r="M180" i="1"/>
  <c r="M124" i="1"/>
  <c r="O225" i="1"/>
  <c r="G225" i="1"/>
  <c r="M44" i="1"/>
  <c r="Q60" i="1"/>
  <c r="Q44" i="1"/>
  <c r="G124" i="1"/>
  <c r="G180" i="1"/>
  <c r="O224" i="1"/>
  <c r="G156" i="1"/>
  <c r="G29" i="1"/>
  <c r="M215" i="1"/>
  <c r="O215" i="1"/>
  <c r="G60" i="1"/>
  <c r="M225" i="1"/>
  <c r="Q124" i="1"/>
  <c r="G224" i="1"/>
  <c r="Q113" i="1"/>
  <c r="M113" i="1"/>
  <c r="O180" i="1"/>
  <c r="Q224" i="1"/>
  <c r="O29" i="1"/>
  <c r="Q29" i="1"/>
  <c r="Q156" i="1"/>
  <c r="G44" i="1"/>
  <c r="G113" i="1"/>
  <c r="O60" i="1"/>
  <c r="M29" i="1"/>
  <c r="O124" i="1"/>
  <c r="M156" i="1"/>
  <c r="Q225" i="1"/>
  <c r="M224" i="1"/>
  <c r="Q215" i="1"/>
  <c r="O44" i="1"/>
  <c r="Q180" i="1"/>
  <c r="O113" i="1"/>
  <c r="O57" i="1"/>
  <c r="M228" i="1"/>
  <c r="O154" i="1"/>
  <c r="G192" i="1"/>
  <c r="M227" i="1"/>
  <c r="M127" i="1"/>
  <c r="G228" i="1"/>
  <c r="M226" i="1"/>
  <c r="O226" i="1"/>
  <c r="Q154" i="1"/>
  <c r="Q129" i="1"/>
  <c r="G57" i="1"/>
  <c r="Q192" i="1"/>
  <c r="G127" i="1"/>
  <c r="O192" i="1"/>
  <c r="M231" i="1"/>
  <c r="G231" i="1"/>
  <c r="O127" i="1"/>
  <c r="Q227" i="1"/>
  <c r="G118" i="1"/>
  <c r="Q57" i="1"/>
  <c r="Q231" i="1"/>
  <c r="M154" i="1"/>
  <c r="G129" i="1"/>
  <c r="G226" i="1"/>
  <c r="O227" i="1"/>
  <c r="Q228" i="1"/>
  <c r="O118" i="1"/>
  <c r="M129" i="1"/>
  <c r="M118" i="1"/>
  <c r="O231" i="1"/>
  <c r="M192" i="1"/>
  <c r="G227" i="1"/>
  <c r="Q127" i="1"/>
  <c r="M57" i="1"/>
  <c r="Q226" i="1"/>
  <c r="O129" i="1"/>
  <c r="G154" i="1"/>
  <c r="Q118" i="1"/>
  <c r="G71" i="1"/>
  <c r="O228" i="1"/>
  <c r="Q114" i="1"/>
  <c r="Q190" i="1"/>
  <c r="O36" i="1"/>
  <c r="M36" i="1"/>
  <c r="O178" i="1"/>
  <c r="M190" i="1"/>
  <c r="O98" i="1"/>
  <c r="O7" i="1"/>
  <c r="M91" i="1"/>
  <c r="G177" i="1"/>
  <c r="Q177" i="1"/>
  <c r="G98" i="1"/>
  <c r="M98" i="1"/>
  <c r="Q194" i="1"/>
  <c r="Q178" i="1"/>
  <c r="M7" i="1"/>
  <c r="M194" i="1"/>
  <c r="G190" i="1"/>
  <c r="M177" i="1"/>
  <c r="Q91" i="1"/>
  <c r="Q71" i="1"/>
  <c r="O114" i="1"/>
  <c r="O71" i="1"/>
  <c r="M114" i="1"/>
  <c r="M178" i="1"/>
  <c r="O194" i="1"/>
  <c r="G36" i="1"/>
  <c r="Q7" i="1"/>
  <c r="G91" i="1"/>
  <c r="O177" i="1"/>
  <c r="G178" i="1"/>
  <c r="M71" i="1"/>
  <c r="G194" i="1"/>
  <c r="O190" i="1"/>
  <c r="O91" i="1"/>
  <c r="G114" i="1"/>
  <c r="G7" i="1"/>
  <c r="Q36" i="1"/>
  <c r="Q98" i="1"/>
</calcChain>
</file>

<file path=xl/sharedStrings.xml><?xml version="1.0" encoding="utf-8"?>
<sst xmlns="http://schemas.openxmlformats.org/spreadsheetml/2006/main" count="8127" uniqueCount="566">
  <si>
    <t>EQY_FUND_CRNCY</t>
  </si>
  <si>
    <t>REL_INDEX</t>
  </si>
  <si>
    <t>FA_ADJUSTED</t>
  </si>
  <si>
    <t>CAD</t>
  </si>
  <si>
    <t>Ticker</t>
  </si>
  <si>
    <t>Name</t>
  </si>
  <si>
    <t>GICS Sector</t>
  </si>
  <si>
    <t>Tot Buy:D-1</t>
  </si>
  <si>
    <t>Tot Hold:D-1</t>
  </si>
  <si>
    <t>Tot Sell:D-1</t>
  </si>
  <si>
    <t>Yest Cls Px</t>
  </si>
  <si>
    <t>BEst Target Px:D-1</t>
  </si>
  <si>
    <t>Dvd Ind Yld</t>
  </si>
  <si>
    <t>Dvd Est Yld</t>
  </si>
  <si>
    <t>Dvd Freq</t>
  </si>
  <si>
    <t>DPS LF</t>
  </si>
  <si>
    <t>Last Px</t>
  </si>
  <si>
    <t>GICS SubInd</t>
  </si>
  <si>
    <t>Chg YTD</t>
  </si>
  <si>
    <t>Chg Pct YTD</t>
  </si>
  <si>
    <t>Dvd Ind Yld - Gross</t>
  </si>
  <si>
    <t>None (227 securities)</t>
  </si>
  <si>
    <t>BCE CN Equity</t>
  </si>
  <si>
    <t>BCE INC</t>
  </si>
  <si>
    <t>Communication Services</t>
  </si>
  <si>
    <t>Quarterly</t>
  </si>
  <si>
    <t>T CN Equity</t>
  </si>
  <si>
    <t>TELUS CORP</t>
  </si>
  <si>
    <t>QBR/B CN Equity</t>
  </si>
  <si>
    <t>QUEBECOR INC -CL B</t>
  </si>
  <si>
    <t>CCA CN Equity</t>
  </si>
  <si>
    <t>COGECO COMMUNICATIONS INC</t>
  </si>
  <si>
    <t>RCI/B CN Equity</t>
  </si>
  <si>
    <t>ROGERS COMMUNICATIONS INC-B</t>
  </si>
  <si>
    <t>PLC CN Equity</t>
  </si>
  <si>
    <t>PARK LAWN CORP</t>
  </si>
  <si>
    <t>Consumer Discretionary</t>
  </si>
  <si>
    <t>LNR CN Equity</t>
  </si>
  <si>
    <t>LINAMAR CORP</t>
  </si>
  <si>
    <t>DOL CN Equity</t>
  </si>
  <si>
    <t>DOLLARAMA INC</t>
  </si>
  <si>
    <t>MTY CN Equity</t>
  </si>
  <si>
    <t>MTY FOOD GROUP INC</t>
  </si>
  <si>
    <t>QSR CN Equity</t>
  </si>
  <si>
    <t>RESTAURANT BRANDS INTERN</t>
  </si>
  <si>
    <t>DOO CN Equity</t>
  </si>
  <si>
    <t>BRP INC/CA- SUB VOTING</t>
  </si>
  <si>
    <t>ZZZ CN Equity</t>
  </si>
  <si>
    <t>SLEEP COUNTRY CANADA HOLDING</t>
  </si>
  <si>
    <t>TOY CN Equity</t>
  </si>
  <si>
    <t>SPIN MASTER CORP-SUB VTG SHR</t>
  </si>
  <si>
    <t>CTC/A CN Equity</t>
  </si>
  <si>
    <t>CANADIAN TIRE CORP-CLASS A</t>
  </si>
  <si>
    <t>MG CN Equity</t>
  </si>
  <si>
    <t>MAGNA INTERNATIONAL INC</t>
  </si>
  <si>
    <t>GIL CN Equity</t>
  </si>
  <si>
    <t>GILDAN ACTIVEWEAR INC</t>
  </si>
  <si>
    <t>GOOS CN Equity</t>
  </si>
  <si>
    <t>CANADA GOOSE HOLDINGS INC</t>
  </si>
  <si>
    <t>None</t>
  </si>
  <si>
    <t>ATZ CN Equity</t>
  </si>
  <si>
    <t>ARITZIA INC-SUBORDINATE VOTI</t>
  </si>
  <si>
    <t>PET CN Equity</t>
  </si>
  <si>
    <t>PET VALU HOLDINGS LTD</t>
  </si>
  <si>
    <t>NWC CN Equity</t>
  </si>
  <si>
    <t>NORTH WEST CO INC/THE</t>
  </si>
  <si>
    <t>Consumer Staples</t>
  </si>
  <si>
    <t>EMP/A CN Equity</t>
  </si>
  <si>
    <t>EMPIRE CO LTD 'A'</t>
  </si>
  <si>
    <t>MRU CN Equity</t>
  </si>
  <si>
    <t>METRO INC/CN</t>
  </si>
  <si>
    <t>WN CN Equity</t>
  </si>
  <si>
    <t>WESTON (GEORGE) LTD</t>
  </si>
  <si>
    <t>PBH CN Equity</t>
  </si>
  <si>
    <t>PREMIUM BRANDS HOLDINGS CORP</t>
  </si>
  <si>
    <t>SAP CN Equity</t>
  </si>
  <si>
    <t>SAPUTO INC</t>
  </si>
  <si>
    <t>ATD CN Equity</t>
  </si>
  <si>
    <t>ALIMENTATION COUCHE-TARD INC</t>
  </si>
  <si>
    <t>L CN Equity</t>
  </si>
  <si>
    <t>LOBLAW COMPANIES LTD</t>
  </si>
  <si>
    <t>MFI CN Equity</t>
  </si>
  <si>
    <t>MAPLE LEAF FOODS INC</t>
  </si>
  <si>
    <t>PRMW CN Equity</t>
  </si>
  <si>
    <t>PRIMO WATER CORP</t>
  </si>
  <si>
    <t>JWEL CN Equity</t>
  </si>
  <si>
    <t>JAMIESON WELLNESS INC</t>
  </si>
  <si>
    <t>CPG CN Equity</t>
  </si>
  <si>
    <t>CRESCENT POINT ENERGY CORP</t>
  </si>
  <si>
    <t>Energy</t>
  </si>
  <si>
    <t>WCP CN Equity</t>
  </si>
  <si>
    <t>WHITECAP RESOURCES INC</t>
  </si>
  <si>
    <t>Monthly</t>
  </si>
  <si>
    <t>NVA CN Equity</t>
  </si>
  <si>
    <t>NUVISTA ENERGY LTD</t>
  </si>
  <si>
    <t>Irregular</t>
  </si>
  <si>
    <t>BIR CN Equity</t>
  </si>
  <si>
    <t>BIRCHCLIFF ENERGY LTD</t>
  </si>
  <si>
    <t>BTE CN Equity</t>
  </si>
  <si>
    <t>BAYTEX ENERGY CORP</t>
  </si>
  <si>
    <t>PSI CN Equity</t>
  </si>
  <si>
    <t>PASON SYSTEMS INC</t>
  </si>
  <si>
    <t>POU CN Equity</t>
  </si>
  <si>
    <t>PARAMOUNT RESOURCES LTD -A</t>
  </si>
  <si>
    <t>NXE CN Equity</t>
  </si>
  <si>
    <t>NEXGEN ENERGY LTD</t>
  </si>
  <si>
    <t>HWX CN Equity</t>
  </si>
  <si>
    <t>HEADWATER EXPLORATION INC</t>
  </si>
  <si>
    <t>MEG CN Equity</t>
  </si>
  <si>
    <t>MEG ENERGY CORP</t>
  </si>
  <si>
    <t>ATH CN Equity</t>
  </si>
  <si>
    <t>ATHABASCA OIL CORP</t>
  </si>
  <si>
    <t>PD CN Equity</t>
  </si>
  <si>
    <t>PRECISION DRILLING CORP</t>
  </si>
  <si>
    <t>PXT CN Equity</t>
  </si>
  <si>
    <t>PAREX RESOURCES INC</t>
  </si>
  <si>
    <t>SU CN Equity</t>
  </si>
  <si>
    <t>SUNCOR ENERGY INC</t>
  </si>
  <si>
    <t>EFR CN Equity</t>
  </si>
  <si>
    <t>ENERGY FUELS INC</t>
  </si>
  <si>
    <t>AAV CN Equity</t>
  </si>
  <si>
    <t>ADVANTAGE ENERGY LTD</t>
  </si>
  <si>
    <t>IMO CN Equity</t>
  </si>
  <si>
    <t>IMPERIAL OIL LTD</t>
  </si>
  <si>
    <t>MATR CN Equity</t>
  </si>
  <si>
    <t>SHAWCOR LTD</t>
  </si>
  <si>
    <t>FRU CN Equity</t>
  </si>
  <si>
    <t>FREEHOLD ROYALTIES LTD</t>
  </si>
  <si>
    <t>TVE CN Equity</t>
  </si>
  <si>
    <t>TAMARACK VALLEY ENERGY LTD</t>
  </si>
  <si>
    <t>GEI CN Equity</t>
  </si>
  <si>
    <t>GIBSON ENERGY INC</t>
  </si>
  <si>
    <t>SES CN Equity</t>
  </si>
  <si>
    <t>SECURE ENERGY SERVICES INC</t>
  </si>
  <si>
    <t>ERF CN Equity</t>
  </si>
  <si>
    <t>ENERPLUS CORP</t>
  </si>
  <si>
    <t>CVE CN Equity</t>
  </si>
  <si>
    <t>CENOVUS ENERGY INC</t>
  </si>
  <si>
    <t>TOU CN Equity</t>
  </si>
  <si>
    <t>TOURMALINE OIL CORP</t>
  </si>
  <si>
    <t>AOI CN Equity</t>
  </si>
  <si>
    <t>AFRICA OIL CORP</t>
  </si>
  <si>
    <t>Semi-annual</t>
  </si>
  <si>
    <t>PPL CN Equity</t>
  </si>
  <si>
    <t>PEMBINA PIPELINE CORP</t>
  </si>
  <si>
    <t>VET CN Equity</t>
  </si>
  <si>
    <t>VERMILION ENERGY INC</t>
  </si>
  <si>
    <t>PEY CN Equity</t>
  </si>
  <si>
    <t>PEYTO EXPLORATION &amp; DEV CORP</t>
  </si>
  <si>
    <t>KEY CN Equity</t>
  </si>
  <si>
    <t>KEYERA CORP</t>
  </si>
  <si>
    <t>CCO CN Equity</t>
  </si>
  <si>
    <t>CAMECO CORP</t>
  </si>
  <si>
    <t>Annual</t>
  </si>
  <si>
    <t>ENB CN Equity</t>
  </si>
  <si>
    <t>ENBRIDGE INC</t>
  </si>
  <si>
    <t>CNQ CN Equity</t>
  </si>
  <si>
    <t>CANADIAN NATURAL RESOURCES</t>
  </si>
  <si>
    <t>PSK CN Equity</t>
  </si>
  <si>
    <t>PRAIRIESKY ROYALTY LTD</t>
  </si>
  <si>
    <t>ARX CN Equity</t>
  </si>
  <si>
    <t>ARC RESOURCES LTD</t>
  </si>
  <si>
    <t>PKI CN Equity</t>
  </si>
  <si>
    <t>PARKLAND CORP</t>
  </si>
  <si>
    <t>DML CN Equity</t>
  </si>
  <si>
    <t>DENISON MINES CORP</t>
  </si>
  <si>
    <t>TRP CN Equity</t>
  </si>
  <si>
    <t>TC ENERGY CORP</t>
  </si>
  <si>
    <t>IPCO CN Equity</t>
  </si>
  <si>
    <t>INTERNATIONAL PETROLEUM CORP</t>
  </si>
  <si>
    <t>TPZ CN Equity</t>
  </si>
  <si>
    <t>TOPAZ ENERGY CORP</t>
  </si>
  <si>
    <t>SLF CN Equity</t>
  </si>
  <si>
    <t>SUN LIFE FINANCIAL INC</t>
  </si>
  <si>
    <t>Financials</t>
  </si>
  <si>
    <t>NA CN Equity</t>
  </si>
  <si>
    <t>NATIONAL BANK OF CANADA</t>
  </si>
  <si>
    <t>EQB CN Equity</t>
  </si>
  <si>
    <t>EQB INC</t>
  </si>
  <si>
    <t>FFH CN Equity</t>
  </si>
  <si>
    <t>FAIRFAX FINANCIAL HLDGS LTD</t>
  </si>
  <si>
    <t>SII CN Equity</t>
  </si>
  <si>
    <t>SPROTT INC</t>
  </si>
  <si>
    <t>ONEX CN Equity</t>
  </si>
  <si>
    <t>ONEX CORPORATION</t>
  </si>
  <si>
    <t>MFC CN Equity</t>
  </si>
  <si>
    <t>MANULIFE FINANCIAL CORP</t>
  </si>
  <si>
    <t>CIX CN Equity</t>
  </si>
  <si>
    <t>CI FINANCIAL CORP</t>
  </si>
  <si>
    <t>IGM CN Equity</t>
  </si>
  <si>
    <t>IGM FINANCIAL INC</t>
  </si>
  <si>
    <t>LB CN Equity</t>
  </si>
  <si>
    <t>LAURENTIAN BANK OF CANADA</t>
  </si>
  <si>
    <t>GSY CN Equity</t>
  </si>
  <si>
    <t>GOEASY LTD</t>
  </si>
  <si>
    <t>EFN CN Equity</t>
  </si>
  <si>
    <t>ELEMENT FLEET MANAGEMENT COR</t>
  </si>
  <si>
    <t>BN CN Equity</t>
  </si>
  <si>
    <t>BROOKFIELD CORP</t>
  </si>
  <si>
    <t>POW CN Equity</t>
  </si>
  <si>
    <t>POWER CORP OF CANADA</t>
  </si>
  <si>
    <t>RY CN Equity</t>
  </si>
  <si>
    <t>ROYAL BANK OF CANADA</t>
  </si>
  <si>
    <t>IFC CN Equity</t>
  </si>
  <si>
    <t>INTACT FINANCIAL CORP</t>
  </si>
  <si>
    <t>TD CN Equity</t>
  </si>
  <si>
    <t>TORONTO-DOMINION BANK</t>
  </si>
  <si>
    <t>CWB CN Equity</t>
  </si>
  <si>
    <t>CANADIAN WESTERN BANK</t>
  </si>
  <si>
    <t>BNS CN Equity</t>
  </si>
  <si>
    <t>BANK OF NOVA SCOTIA</t>
  </si>
  <si>
    <t>CM CN Equity</t>
  </si>
  <si>
    <t>CAN IMPERIAL BK OF COMMERCE</t>
  </si>
  <si>
    <t>BMO CN Equity</t>
  </si>
  <si>
    <t>BANK OF MONTREAL</t>
  </si>
  <si>
    <t>GWO CN Equity</t>
  </si>
  <si>
    <t>GREAT-WEST LIFECO INC</t>
  </si>
  <si>
    <t>X CN Equity</t>
  </si>
  <si>
    <t>TMX GROUP LTD</t>
  </si>
  <si>
    <t>TSU CN Equity</t>
  </si>
  <si>
    <t>TRISURA GROUP LTD</t>
  </si>
  <si>
    <t>IAG CN Equity</t>
  </si>
  <si>
    <t>IA FINANCIAL CORP INC</t>
  </si>
  <si>
    <t>NVEI CN Equity</t>
  </si>
  <si>
    <t>NUVEI CORP-SUBORDINATE VTG</t>
  </si>
  <si>
    <t>DFY CN Equity</t>
  </si>
  <si>
    <t>DEFINITY FINANCIAL CORP</t>
  </si>
  <si>
    <t>BAM CN Equity</t>
  </si>
  <si>
    <t>BROOKFIELD ASSET MGMT-A</t>
  </si>
  <si>
    <t>BHC CN Equity</t>
  </si>
  <si>
    <t>BAUSCH HEALTH COS INC</t>
  </si>
  <si>
    <t>Health Care</t>
  </si>
  <si>
    <t>SIA CN Equity</t>
  </si>
  <si>
    <t>SIENNA SENIOR LIVING INC</t>
  </si>
  <si>
    <t>CSH-U CN Equity</t>
  </si>
  <si>
    <t>CHARTWELL RETIREMENT RESIDEN</t>
  </si>
  <si>
    <t>TLRY CN Equity</t>
  </si>
  <si>
    <t>TILRAY BRANDS INC</t>
  </si>
  <si>
    <t>WCN CN Equity</t>
  </si>
  <si>
    <t>WASTE CONNECTIONS INC</t>
  </si>
  <si>
    <t>Industrials</t>
  </si>
  <si>
    <t>EIF CN Equity</t>
  </si>
  <si>
    <t>EXCHANGE INCOME CORP</t>
  </si>
  <si>
    <t>ATS CN Equity</t>
  </si>
  <si>
    <t>ATS CORP</t>
  </si>
  <si>
    <t>ATRL CN Equity</t>
  </si>
  <si>
    <t>SNC-LAVALIN GROUP INC</t>
  </si>
  <si>
    <t>BBD/B CN Equity</t>
  </si>
  <si>
    <t>BOMBARDIER INC-B</t>
  </si>
  <si>
    <t>AC CN Equity</t>
  </si>
  <si>
    <t>AIR CANADA</t>
  </si>
  <si>
    <t>STN CN Equity</t>
  </si>
  <si>
    <t>STANTEC INC</t>
  </si>
  <si>
    <t>CJT CN Equity</t>
  </si>
  <si>
    <t>CARGOJET INC</t>
  </si>
  <si>
    <t>RUS CN Equity</t>
  </si>
  <si>
    <t>RUSSEL METALS INC</t>
  </si>
  <si>
    <t>MTL CN Equity</t>
  </si>
  <si>
    <t>MULLEN GROUP LTD</t>
  </si>
  <si>
    <t>BDGI CN Equity</t>
  </si>
  <si>
    <t>BADGER INFRASTRUCTURE SOLUTI</t>
  </si>
  <si>
    <t>TFII CN Equity</t>
  </si>
  <si>
    <t>TFI INTERNATIONAL INC</t>
  </si>
  <si>
    <t>TIH CN Equity</t>
  </si>
  <si>
    <t>TOROMONT INDUSTRIES LTD</t>
  </si>
  <si>
    <t>CNR CN Equity</t>
  </si>
  <si>
    <t>CANADIAN NATL RAILWAY CO</t>
  </si>
  <si>
    <t>CAE CN Equity</t>
  </si>
  <si>
    <t>CAE INC</t>
  </si>
  <si>
    <t>BLDP CN Equity</t>
  </si>
  <si>
    <t>BALLARD POWER SYSTEMS INC</t>
  </si>
  <si>
    <t>BYD CN Equity</t>
  </si>
  <si>
    <t>BOYD GROUP SERVICES INC</t>
  </si>
  <si>
    <t>WSP CN Equity</t>
  </si>
  <si>
    <t>WSP GLOBAL INC</t>
  </si>
  <si>
    <t>CP CN Equity</t>
  </si>
  <si>
    <t>CANADIAN PACIFIC KANSAS CITY</t>
  </si>
  <si>
    <t>BBU-U CN Equity</t>
  </si>
  <si>
    <t>BROOKFIELD BUSINESS PT-UNIT</t>
  </si>
  <si>
    <t>TRI CN Equity</t>
  </si>
  <si>
    <t>THOMSON REUTERS CORP</t>
  </si>
  <si>
    <t>FTT CN Equity</t>
  </si>
  <si>
    <t>FINNING INTERNATIONAL INC</t>
  </si>
  <si>
    <t>RCH CN Equity</t>
  </si>
  <si>
    <t>RICHELIEU HARDWARE LTD</t>
  </si>
  <si>
    <t>WTE CN Equity</t>
  </si>
  <si>
    <t>WESTSHORE TERMINALS INVESTME</t>
  </si>
  <si>
    <t>GFL CN Equity</t>
  </si>
  <si>
    <t>GFL ENVIRONMENTAL INC-SUB VT</t>
  </si>
  <si>
    <t>TIXT CN Equity</t>
  </si>
  <si>
    <t>TELUS INTERNATIONAL CDA INC</t>
  </si>
  <si>
    <t>KXS CN Equity</t>
  </si>
  <si>
    <t>KINAXIS INC</t>
  </si>
  <si>
    <t>Information Technology</t>
  </si>
  <si>
    <t>CLS CN Equity</t>
  </si>
  <si>
    <t>CELESTICA INC</t>
  </si>
  <si>
    <t>CSU CN Equity</t>
  </si>
  <si>
    <t>CONSTELLATION SOFTWARE INC</t>
  </si>
  <si>
    <t>OTEX CN Equity</t>
  </si>
  <si>
    <t>OPEN TEXT CORP</t>
  </si>
  <si>
    <t>BB CN Equity</t>
  </si>
  <si>
    <t>BLACKBERRY LTD</t>
  </si>
  <si>
    <t>ENGH CN Equity</t>
  </si>
  <si>
    <t>ENGHOUSE SYSTEMS LTD</t>
  </si>
  <si>
    <t>DSG CN Equity</t>
  </si>
  <si>
    <t>DESCARTES SYSTEMS GRP/THE</t>
  </si>
  <si>
    <t>SHOP CN Equity</t>
  </si>
  <si>
    <t>SHOPIFY INC - CLASS A</t>
  </si>
  <si>
    <t>DND CN Equity</t>
  </si>
  <si>
    <t>DYE &amp; DURHAM LTD</t>
  </si>
  <si>
    <t>GIB/A CN Equity</t>
  </si>
  <si>
    <t>CGI INC</t>
  </si>
  <si>
    <t>LSPD CN Equity</t>
  </si>
  <si>
    <t>LIGHTSPEED COMMERCE INC</t>
  </si>
  <si>
    <t>TXG CN Equity</t>
  </si>
  <si>
    <t>TOREX GOLD RESOURCES INC</t>
  </si>
  <si>
    <t>Materials</t>
  </si>
  <si>
    <t>LUN CN Equity</t>
  </si>
  <si>
    <t>LUNDIN MINING CORP</t>
  </si>
  <si>
    <t>SJ CN Equity</t>
  </si>
  <si>
    <t>STELLA-JONES INC</t>
  </si>
  <si>
    <t>FM CN Equity</t>
  </si>
  <si>
    <t>FIRST QUANTUM MINERALS LTD</t>
  </si>
  <si>
    <t>PAAS CN Equity</t>
  </si>
  <si>
    <t>PAN AMERICAN SILVER CORP</t>
  </si>
  <si>
    <t>K CN Equity</t>
  </si>
  <si>
    <t>KINROSS GOLD CORP</t>
  </si>
  <si>
    <t>AEM CN Equity</t>
  </si>
  <si>
    <t>AGNICO EAGLE MINES LTD</t>
  </si>
  <si>
    <t>CCL/B CN Equity</t>
  </si>
  <si>
    <t>CCL INDUSTRIES INC - CL B</t>
  </si>
  <si>
    <t>OGC CN Equity</t>
  </si>
  <si>
    <t>OCEANAGOLD CORP</t>
  </si>
  <si>
    <t>EQX CN Equity</t>
  </si>
  <si>
    <t>EQUINOX GOLD CORP</t>
  </si>
  <si>
    <t>BTO CN Equity</t>
  </si>
  <si>
    <t>B2GOLD CORP</t>
  </si>
  <si>
    <t>CG CN Equity</t>
  </si>
  <si>
    <t>CENTERRA GOLD INC</t>
  </si>
  <si>
    <t>ABX CN Equity</t>
  </si>
  <si>
    <t>BARRICK GOLD CORP</t>
  </si>
  <si>
    <t>HBM CN Equity</t>
  </si>
  <si>
    <t>HUDBAY MINERALS INC</t>
  </si>
  <si>
    <t>SSRM CN Equity</t>
  </si>
  <si>
    <t>SSR MINING INC</t>
  </si>
  <si>
    <t>WDO CN Equity</t>
  </si>
  <si>
    <t>WESDOME GOLD MINES LTD</t>
  </si>
  <si>
    <t>SEA CN Equity</t>
  </si>
  <si>
    <t>SEABRIDGE GOLD INC</t>
  </si>
  <si>
    <t>IFP CN Equity</t>
  </si>
  <si>
    <t>INTERFOR CORP</t>
  </si>
  <si>
    <t>FVI CN Equity</t>
  </si>
  <si>
    <t>FORTUNA SILVER MINES INC</t>
  </si>
  <si>
    <t>WPM CN Equity</t>
  </si>
  <si>
    <t>WHEATON PRECIOUS METALS CORP</t>
  </si>
  <si>
    <t>WPK CN Equity</t>
  </si>
  <si>
    <t>WINPAK LTD</t>
  </si>
  <si>
    <t>EDR CN Equity</t>
  </si>
  <si>
    <t>ENDEAVOUR SILVER CORP</t>
  </si>
  <si>
    <t>DPM CN Equity</t>
  </si>
  <si>
    <t>DUNDEE PRECIOUS METALS INC</t>
  </si>
  <si>
    <t>ELD CN Equity</t>
  </si>
  <si>
    <t>ELDORADO GOLD CORP</t>
  </si>
  <si>
    <t>KNT CN Equity</t>
  </si>
  <si>
    <t>K92 MINING</t>
  </si>
  <si>
    <t>WFG CN Equity</t>
  </si>
  <si>
    <t>WEST FRASER TIMBER CO LTD</t>
  </si>
  <si>
    <t>IMG CN Equity</t>
  </si>
  <si>
    <t>IAMGOLD CORP</t>
  </si>
  <si>
    <t>FNV CN Equity</t>
  </si>
  <si>
    <t>FRANCO-NEVADA CORP</t>
  </si>
  <si>
    <t>MAG CN Equity</t>
  </si>
  <si>
    <t>MAG SILVER CORP</t>
  </si>
  <si>
    <t>NG CN Equity</t>
  </si>
  <si>
    <t>NOVAGOLD RESOURCES INC</t>
  </si>
  <si>
    <t>SSL CN Equity</t>
  </si>
  <si>
    <t>SANDSTORM GOLD LTD</t>
  </si>
  <si>
    <t>AGI CN Equity</t>
  </si>
  <si>
    <t>ALAMOS GOLD INC-CLASS A</t>
  </si>
  <si>
    <t>SIL CN Equity</t>
  </si>
  <si>
    <t>SILVERCREST METALS INC</t>
  </si>
  <si>
    <t>MX CN Equity</t>
  </si>
  <si>
    <t>METHANEX CORP</t>
  </si>
  <si>
    <t>FR CN Equity</t>
  </si>
  <si>
    <t>FIRST MAJESTIC SILVER CORP</t>
  </si>
  <si>
    <t>TECK/B CN Equity</t>
  </si>
  <si>
    <t>TECK RESOURCES LTD-CLS B</t>
  </si>
  <si>
    <t>TCL/A CN Equity</t>
  </si>
  <si>
    <t>TRANSCONTINENTAL INC-CL A</t>
  </si>
  <si>
    <t>CFP CN Equity</t>
  </si>
  <si>
    <t>CANFOR CORP</t>
  </si>
  <si>
    <t>LIF CN Equity</t>
  </si>
  <si>
    <t>LABRADOR IRON ORE ROYALTY CO</t>
  </si>
  <si>
    <t>LUG CN Equity</t>
  </si>
  <si>
    <t>LUNDIN GOLD INC</t>
  </si>
  <si>
    <t>OR CN Equity</t>
  </si>
  <si>
    <t>OSISKO GOLD ROYALTIES LTD</t>
  </si>
  <si>
    <t>IVN CN Equity</t>
  </si>
  <si>
    <t>IVANHOE MINES LTD-CL A</t>
  </si>
  <si>
    <t>OSK CN Equity</t>
  </si>
  <si>
    <t>OSISKO MINING INC</t>
  </si>
  <si>
    <t>ERO CN Equity</t>
  </si>
  <si>
    <t>ERO COPPER CORP</t>
  </si>
  <si>
    <t>STLC CN Equity</t>
  </si>
  <si>
    <t>STELCO HOLDINGS INC</t>
  </si>
  <si>
    <t>NTR CN Equity</t>
  </si>
  <si>
    <t>NUTRIEN LTD</t>
  </si>
  <si>
    <t>FIL CN Equity</t>
  </si>
  <si>
    <t>FILO CORP</t>
  </si>
  <si>
    <t>OLA CN Equity</t>
  </si>
  <si>
    <t>ORLA MINING LTD</t>
  </si>
  <si>
    <t>ASTL CN Equity</t>
  </si>
  <si>
    <t>ALGOMA STEEL GROUP INC</t>
  </si>
  <si>
    <t>CS CN Equity</t>
  </si>
  <si>
    <t>CAPSTONE COPPER CORP</t>
  </si>
  <si>
    <t>LAAC CN Equity</t>
  </si>
  <si>
    <t>N/A</t>
  </si>
  <si>
    <t>LAC CN Equity</t>
  </si>
  <si>
    <t>HR-U CN Equity</t>
  </si>
  <si>
    <t>H&amp;R REAL ESTATE INV-REIT UTS</t>
  </si>
  <si>
    <t>Real Estate</t>
  </si>
  <si>
    <t>BEI-U CN Equity</t>
  </si>
  <si>
    <t>BOARDWALK REAL ESTATE INVEST</t>
  </si>
  <si>
    <t>KMP-U CN Equity</t>
  </si>
  <si>
    <t>KILLAM APARTMENT REAL ESTATE</t>
  </si>
  <si>
    <t>GRT-U CN Equity</t>
  </si>
  <si>
    <t>GRANITE REAL ESTATE INVESTME</t>
  </si>
  <si>
    <t>IIP-U CN Equity</t>
  </si>
  <si>
    <t>INTERRENT REAL ESTATE INVEST</t>
  </si>
  <si>
    <t>SRU-U CN Equity</t>
  </si>
  <si>
    <t>SMARTCENTRES REAL ESTATE INV</t>
  </si>
  <si>
    <t>REI-U CN Equity</t>
  </si>
  <si>
    <t>RIOCAN REAL ESTATE INVST TR</t>
  </si>
  <si>
    <t>AP-U CN Equity</t>
  </si>
  <si>
    <t>ALLIED PROPERTIES REAL ESTAT</t>
  </si>
  <si>
    <t>CIGI CN Equity</t>
  </si>
  <si>
    <t>COLLIERS INTL GR-SUBORD VOT</t>
  </si>
  <si>
    <t>SVI CN Equity</t>
  </si>
  <si>
    <t>STORAGEVAULT CANADA INC</t>
  </si>
  <si>
    <t>TCN CN Equity</t>
  </si>
  <si>
    <t>TRICON RESIDENTIAL INC</t>
  </si>
  <si>
    <t>NWH-U CN Equity</t>
  </si>
  <si>
    <t>NORTHWEST HEALTHCARE PROPERT</t>
  </si>
  <si>
    <t>CHP-U CN Equity</t>
  </si>
  <si>
    <t>CHOICE PROPERTIES REIT</t>
  </si>
  <si>
    <t>CRT-U CN Equity</t>
  </si>
  <si>
    <t>CT REAL ESTATE INVESTMENT TR</t>
  </si>
  <si>
    <t>AIF CN Equity</t>
  </si>
  <si>
    <t>ALTUS GROUP LTD</t>
  </si>
  <si>
    <t>CRR-U CN Equity</t>
  </si>
  <si>
    <t>CROMBIE REAL ESTATE INVESTME</t>
  </si>
  <si>
    <t>FSV CN Equity</t>
  </si>
  <si>
    <t>FIRSTSERVICE CORP</t>
  </si>
  <si>
    <t>FCR-U CN Equity</t>
  </si>
  <si>
    <t>FIRST CAPITAL REAL ESTATE IN</t>
  </si>
  <si>
    <t>CAR-U CN Equity</t>
  </si>
  <si>
    <t>CAN APARTMENT PROP REAL ESTA</t>
  </si>
  <si>
    <t>DIR-U CN Equity</t>
  </si>
  <si>
    <t>DREAM INDUSTRIAL REAL ESTATE</t>
  </si>
  <si>
    <t>PMZ-U CN Equity</t>
  </si>
  <si>
    <t>PRIMARIS REIT</t>
  </si>
  <si>
    <t>EMA CN Equity</t>
  </si>
  <si>
    <t>EMERA INC</t>
  </si>
  <si>
    <t>Utilities</t>
  </si>
  <si>
    <t>FTS CN Equity</t>
  </si>
  <si>
    <t>FORTIS INC</t>
  </si>
  <si>
    <t>BLX CN Equity</t>
  </si>
  <si>
    <t>BORALEX INC -A</t>
  </si>
  <si>
    <t>NPI CN Equity</t>
  </si>
  <si>
    <t>NORTHLAND POWER INC</t>
  </si>
  <si>
    <t>ACO/X CN Equity</t>
  </si>
  <si>
    <t>ATCO LTD -CLASS I</t>
  </si>
  <si>
    <t>TA CN Equity</t>
  </si>
  <si>
    <t>TRANSALTA CORP</t>
  </si>
  <si>
    <t>BEP-U CN Equity</t>
  </si>
  <si>
    <t>BROOKFIELD RENEWABLE PARTNER</t>
  </si>
  <si>
    <t>AQN CN Equity</t>
  </si>
  <si>
    <t>ALGONQUIN POWER &amp; UTILITIES</t>
  </si>
  <si>
    <t>ALA CN Equity</t>
  </si>
  <si>
    <t>ALTAGAS LTD</t>
  </si>
  <si>
    <t>INE CN Equity</t>
  </si>
  <si>
    <t>INNERGEX RENEWABLE ENERGY</t>
  </si>
  <si>
    <t>CPX CN Equity</t>
  </si>
  <si>
    <t>CAPITAL POWER CORP</t>
  </si>
  <si>
    <t>BIP-U CN Equity</t>
  </si>
  <si>
    <t>BROOKFIELD INFRASTRUCTURE PA</t>
  </si>
  <si>
    <t>H CN Equity</t>
  </si>
  <si>
    <t>HYDRO ONE LTD</t>
  </si>
  <si>
    <t>CU CN Equity</t>
  </si>
  <si>
    <t>CANADIAN UTILITIES LTD-A</t>
  </si>
  <si>
    <t>SPB CN Equity</t>
  </si>
  <si>
    <t>SUPERIOR PLUS CORP</t>
  </si>
  <si>
    <t>The BLOOMBERG PROFESSIONAL service, BLOOMBERG Data and BLOOMBERG Order Management Systems (the "Services") are owned and distributed locally by Bloomberg Finance L.P. ("BFLP") and its subsidiaries in all jurisdictions other than Argentina, Bermuda, China, India, Japan and Korea (the "BLP Countries"). BFLP is a wholly-owned subsidiary of Bloomberg L.P. ("BLP"). BLP provides BFLP with all global marketing and operational support and service for the Services and distributes the Services either directly or through a non-BFLP subsidiary in the BLP Countries. The Services include electronic trading and order-routing services, which are available only to sophisticated institutional investors and only where necessary legal clearances have been obtained. BFLP, BLP and their affiliates do not provide investment advice or guarantee the accuracy of prices or information in the Services. Nothing on the Services shall constitute an offering of financial instruments by BFLP, BLP or their affiliates. BLOOMBERG, BLOOMBERG PROFESSIONAL, BLOOMBERG MARKET, BLOOMBERG NEWS, BLOOMBERG ANYWHERE, BLOOMBERG TRADEBOOK, BLOOMBERG BONDTRADER, BLOOMBERG TELEVISION, BLOOMBERG RADIO, BLOOMBERG PRESS and BLOOMBERG.COM are trademarks and service marks of BFLP, a Delaware limited partnership, or its subsidiaries.</t>
  </si>
  <si>
    <t>#N/A N/A</t>
  </si>
  <si>
    <t xml:space="preserve"> </t>
  </si>
  <si>
    <t>LITHIUM AMERICAS CORP</t>
  </si>
  <si>
    <t>RNW CN Equity</t>
  </si>
  <si>
    <t>TRANSALTA RENEWABLES INC</t>
  </si>
  <si>
    <t>Security</t>
  </si>
  <si>
    <t>Buy</t>
  </si>
  <si>
    <t>Hold</t>
  </si>
  <si>
    <t>Sell</t>
  </si>
  <si>
    <t>Avg. Target</t>
  </si>
  <si>
    <t>Price</t>
  </si>
  <si>
    <t>Nov. 3</t>
  </si>
  <si>
    <t>Yield (%)</t>
  </si>
  <si>
    <t>Price Return</t>
  </si>
  <si>
    <t xml:space="preserve">Forecast </t>
  </si>
  <si>
    <t>ROGERS COMMUNICATIONS INC</t>
  </si>
  <si>
    <t xml:space="preserve">QUEBECOR INC </t>
  </si>
  <si>
    <t>SPIN MASTER CORP</t>
  </si>
  <si>
    <t>BRP INC</t>
  </si>
  <si>
    <t>ARITZIA INC</t>
  </si>
  <si>
    <t>CANADIAN TIRE CORP</t>
  </si>
  <si>
    <t>SLEEP COUNTRY CANADA HOLDINGS INC</t>
  </si>
  <si>
    <t>RESTAURANT BRANDS INTERNATIONAL INC</t>
  </si>
  <si>
    <t xml:space="preserve">EMPIRE CO LTD </t>
  </si>
  <si>
    <t>NORTH WEST CO INC</t>
  </si>
  <si>
    <t>METRO INC</t>
  </si>
  <si>
    <t>BROOKFIELD ASSET MGMT</t>
  </si>
  <si>
    <t>ELEMENT FLEET MANAGEMENT CORP</t>
  </si>
  <si>
    <t>NUVEI CORP</t>
  </si>
  <si>
    <t>CHARTWELL RETIREMENT RESIDENCES</t>
  </si>
  <si>
    <t>BROOKFIELD BUSINESS PARTNERS LP</t>
  </si>
  <si>
    <t>BOMBARDIER INC</t>
  </si>
  <si>
    <t>GFL ENVIRONMENTAL INC</t>
  </si>
  <si>
    <t>WESTSHORE TERMINALS INVESTMENT CORP</t>
  </si>
  <si>
    <t>CANADIAN NATL RAILWAY COMPANY</t>
  </si>
  <si>
    <t>BADGER INFRASTRUCTURE SOLUTIONS LTD</t>
  </si>
  <si>
    <t>DESCARTES SYSTEMS GRP</t>
  </si>
  <si>
    <t xml:space="preserve">SHOPIFY INC </t>
  </si>
  <si>
    <t>LITHIUM AMERICAS (ARGENTINA) CORP</t>
  </si>
  <si>
    <t>TRANSCONTINENTAL INC</t>
  </si>
  <si>
    <t>IVANHOE MINES LTD</t>
  </si>
  <si>
    <t xml:space="preserve">CCL INDUSTRIES INC </t>
  </si>
  <si>
    <t>TECK RESOURCES LTD</t>
  </si>
  <si>
    <t>ALAMOS GOLD INC</t>
  </si>
  <si>
    <t>BOARDWALK REIT</t>
  </si>
  <si>
    <t>FIRST CAPITAL REIT</t>
  </si>
  <si>
    <t>INTERRENT REIT</t>
  </si>
  <si>
    <t>CROMBIE REIT</t>
  </si>
  <si>
    <t>NORTHWEST HEALTHCARE PROPERTIES REIT</t>
  </si>
  <si>
    <t>H&amp;R REIT</t>
  </si>
  <si>
    <t>GRANITE REIT</t>
  </si>
  <si>
    <t>DREAM INDUSTRIAL REIT</t>
  </si>
  <si>
    <t>KILLAM APARTMENT REIT</t>
  </si>
  <si>
    <t>RIOCAN REIT</t>
  </si>
  <si>
    <t>CAN APARTMENT PROPERTIES REIT</t>
  </si>
  <si>
    <t>COLLIERS INTL GROUP INC</t>
  </si>
  <si>
    <t>CT REIT</t>
  </si>
  <si>
    <t>ALLIED PROPERTIES REIT</t>
  </si>
  <si>
    <t>SMARTCENTRES REIT</t>
  </si>
  <si>
    <t>Source:Bloomberg</t>
  </si>
  <si>
    <t xml:space="preserve">ATCO LTD </t>
  </si>
  <si>
    <t>BROOKFIELD RENEWABLE PARTNERS LP</t>
  </si>
  <si>
    <t>BROOKFIELD INFRASTRUCTURE PARTNERS LP</t>
  </si>
  <si>
    <t>BORALEX INC</t>
  </si>
  <si>
    <t>CANADIAN UTILITIES LTD</t>
  </si>
  <si>
    <t>Avg. Target Price</t>
  </si>
  <si>
    <t>as of Nov. 3</t>
  </si>
  <si>
    <t>on Sept. 28</t>
  </si>
  <si>
    <t>on Sept. 29</t>
  </si>
  <si>
    <t>n.a.</t>
  </si>
  <si>
    <t>chg target price</t>
  </si>
  <si>
    <t>5-week</t>
  </si>
  <si>
    <t>on Nov.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</si>
</sst>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164" formatCode="#,##0.00%"/>
    <numFmt numFmtId="165" formatCode="##0"/>
    <numFmt numFmtId="166" formatCode="#,##0.##"/>
    <numFmt numFmtId="167" formatCode="#,##0.###"/>
    <numFmt numFmtId="168" formatCode="mm/dd/yyyy"/>
    <numFmt numFmtId="169" formatCode="0.0"/>
  </numFmts>
  <fonts count="13">
    <font>
      <sz val="11"/>
      <name val="Calibri"/>
    </font>
    <font>
      <sz val="18"/>
      <name val="Arial Unicode MS"/>
    </font>
    <font>
      <b/>
      <sz val="12"/>
      <color rgb="FFFFFFFF"/>
      <name val="Arial Unicode MS"/>
    </font>
    <font>
      <sz val="9"/>
      <name val="Arial Unicode MS"/>
    </font>
    <font>
      <b/>
      <sz val="9"/>
      <name val="Arial Unicode MS"/>
    </font>
    <font>
      <sz val="6"/>
      <name val="Arial Unicode MS"/>
    </font>
    <font>
      <sz val="10"/>
      <name val="Arial"/>
    </font>
    <font>
      <b/>
      <sz val="10"/>
      <name val="Arial"/>
    </font>
    <font>
      <sz val="11"/>
      <name val="Calibri"/>
    </font>
    <font>
      <sz val="11"/>
      <name val="Calibri"/>
      <family val="2"/>
      <scheme val="minor"/>
    </font>
    <font>
      <sz val="11"/>
      <name val="Calibri"/>
      <family val="2"/>
    </font>
    <font>
      <b/>
      <sz val="11"/>
      <name val="Calibri"/>
      <family val="2"/>
    </font>
    <font>
      <b/>
      <u/>
      <sz val="11"/>
      <name val="Calibri"/>
      <family val="2"/>
    </font>
  </fonts>
  <fills count="5">
    <fill>
      <patternFill patternType="none"/>
    </fill>
    <fill>
      <patternFill patternType="gray125"/>
    </fill>
    <fill>
      <patternFill patternType="solid">
        <fgColor rgb="FF93A183"/>
      </patternFill>
    </fill>
    <fill>
      <patternFill patternType="solid">
        <fgColor rgb="FFB8C2AD"/>
      </patternFill>
    </fill>
    <fill>
      <patternFill patternType="solid">
        <fgColor theme="0" tint="-0.249977111117893"/>
        <bgColor indexed="64"/>
      </patternFill>
    </fill>
  </fills>
  <borders count="1">
    <border>
      <left/>
      <right/>
      <top/>
      <bottom/>
      <diagonal/>
    </border>
  </borders>
  <cellStyleXfs count="31">
    <xf numFmtId="0" fontId="0" fillId="0" borderId="0"/>
    <xf numFmtId="0" fontId="1" fillId="0" borderId="0">
      <alignment horizontal="left"/>
    </xf>
    <xf numFmtId="0" fontId="1" fillId="0" borderId="0">
      <alignment horizontal="left"/>
    </xf>
    <xf numFmtId="0" fontId="2" fillId="2" borderId="0">
      <alignment horizontal="left"/>
    </xf>
    <xf numFmtId="0" fontId="4" fillId="3" borderId="0">
      <alignment horizontal="center"/>
    </xf>
    <xf numFmtId="164" fontId="3" fillId="0" borderId="0"/>
    <xf numFmtId="164" fontId="4" fillId="0" borderId="0"/>
    <xf numFmtId="165" fontId="3" fillId="0" borderId="0"/>
    <xf numFmtId="166" fontId="3" fillId="0" borderId="0"/>
    <xf numFmtId="167" fontId="3" fillId="0" borderId="0"/>
    <xf numFmtId="165" fontId="4" fillId="0" borderId="0"/>
    <xf numFmtId="166" fontId="4" fillId="0" borderId="0"/>
    <xf numFmtId="167" fontId="4" fillId="0" borderId="0"/>
    <xf numFmtId="0" fontId="3" fillId="0" borderId="0"/>
    <xf numFmtId="0" fontId="4" fillId="0" borderId="0"/>
    <xf numFmtId="0" fontId="3" fillId="0" borderId="0">
      <alignment horizontal="right"/>
    </xf>
    <xf numFmtId="0" fontId="4" fillId="0" borderId="0">
      <alignment horizontal="right"/>
    </xf>
    <xf numFmtId="0" fontId="3" fillId="0" borderId="0">
      <alignment horizontal="left"/>
    </xf>
    <xf numFmtId="0" fontId="3" fillId="0" borderId="0">
      <alignment horizontal="right"/>
    </xf>
    <xf numFmtId="0" fontId="4" fillId="0" borderId="0">
      <alignment horizontal="left"/>
    </xf>
    <xf numFmtId="0" fontId="4" fillId="0" borderId="0">
      <alignment horizontal="right"/>
    </xf>
    <xf numFmtId="0" fontId="5" fillId="0" borderId="0">
      <alignment vertical="top" wrapText="1"/>
    </xf>
    <xf numFmtId="168" fontId="3" fillId="0" borderId="0">
      <alignment horizontal="left"/>
    </xf>
    <xf numFmtId="168" fontId="3" fillId="0" borderId="0">
      <alignment horizontal="right"/>
    </xf>
    <xf numFmtId="168" fontId="3" fillId="0" borderId="0">
      <alignment horizontal="left"/>
    </xf>
    <xf numFmtId="168" fontId="4" fillId="0" borderId="0">
      <alignment horizontal="left"/>
    </xf>
    <xf numFmtId="168" fontId="4" fillId="0" borderId="0">
      <alignment horizontal="right"/>
    </xf>
    <xf numFmtId="168" fontId="4" fillId="0" borderId="0">
      <alignment horizontal="left"/>
    </xf>
    <xf numFmtId="0" fontId="3" fillId="0" borderId="0"/>
    <xf numFmtId="44" fontId="8" fillId="0" borderId="0" applyFont="0" applyFill="0" applyBorder="0" applyAlignment="0" applyProtection="0"/>
    <xf numFmtId="9" fontId="8" fillId="0" borderId="0" applyFont="0" applyFill="0" applyBorder="0" applyAlignment="0" applyProtection="0"/>
  </cellStyleXfs>
  <cellXfs count="32">
    <xf numFmtId="0" fontId="0" fillId="0" borderId="0" xfId="0"/>
    <xf numFmtId="0" fontId="3" fillId="0" borderId="0" xfId="28"/>
    <xf numFmtId="0" fontId="3" fillId="0" borderId="0" xfId="28" applyAlignment="1">
      <alignment horizontal="left"/>
    </xf>
    <xf numFmtId="2" fontId="3" fillId="0" borderId="0" xfId="28" applyNumberFormat="1" applyAlignment="1">
      <alignment horizontal="right"/>
    </xf>
    <xf numFmtId="0" fontId="6" fillId="0" borderId="0" xfId="28" applyFont="1"/>
    <xf numFmtId="0" fontId="6" fillId="0" borderId="0" xfId="13" applyFont="1" applyAlignment="1">
      <alignment horizontal="left"/>
    </xf>
    <xf numFmtId="2" fontId="6" fillId="0" borderId="0" xfId="28" applyNumberFormat="1" applyFont="1" applyAlignment="1">
      <alignment horizontal="right"/>
    </xf>
    <xf numFmtId="0" fontId="6" fillId="0" borderId="0" xfId="28" applyFont="1" applyAlignment="1">
      <alignment horizontal="left"/>
    </xf>
    <xf numFmtId="0" fontId="7" fillId="3" borderId="0" xfId="4" applyFont="1">
      <alignment horizontal="center"/>
    </xf>
    <xf numFmtId="44" fontId="9" fillId="0" borderId="0" xfId="29" applyFont="1" applyAlignment="1">
      <alignment horizontal="center"/>
    </xf>
    <xf numFmtId="9" fontId="0" fillId="0" borderId="0" xfId="30" applyFont="1" applyProtection="1"/>
    <xf numFmtId="0" fontId="10" fillId="0" borderId="0" xfId="0" applyFont="1"/>
    <xf numFmtId="0" fontId="10" fillId="4" borderId="0" xfId="0" applyFont="1" applyFill="1"/>
    <xf numFmtId="9" fontId="10" fillId="4" borderId="0" xfId="30" applyFont="1" applyFill="1" applyProtection="1"/>
    <xf numFmtId="169" fontId="0" fillId="0" borderId="0" xfId="0" applyNumberFormat="1"/>
    <xf numFmtId="169" fontId="0" fillId="0" borderId="0" xfId="0" applyNumberFormat="1" applyAlignment="1">
      <alignment horizontal="center"/>
    </xf>
    <xf numFmtId="0" fontId="12" fillId="0" borderId="0" xfId="0" applyFont="1"/>
    <xf numFmtId="0" fontId="11" fillId="4" borderId="0" xfId="0" applyFont="1" applyFill="1"/>
    <xf numFmtId="9" fontId="11" fillId="4" borderId="0" xfId="30" applyFont="1" applyFill="1" applyProtection="1"/>
    <xf numFmtId="0" fontId="0" fillId="0" borderId="0" xfId="0" applyAlignment="1">
      <alignment horizontal="center"/>
    </xf>
    <xf numFmtId="0" fontId="11" fillId="4" borderId="0" xfId="0" applyFont="1" applyFill="1" applyAlignment="1">
      <alignment horizontal="center"/>
    </xf>
    <xf numFmtId="9" fontId="0" fillId="0" borderId="0" xfId="30" applyFont="1" applyAlignment="1" applyProtection="1">
      <alignment horizontal="center"/>
    </xf>
    <xf numFmtId="9" fontId="10" fillId="0" borderId="0" xfId="30" applyFont="1" applyAlignment="1" applyProtection="1">
      <alignment horizontal="center"/>
    </xf>
    <xf numFmtId="44" fontId="0" fillId="0" borderId="0" xfId="29" applyFont="1" applyAlignment="1" applyProtection="1">
      <alignment horizontal="center"/>
    </xf>
    <xf numFmtId="44" fontId="11" fillId="4" borderId="0" xfId="29" applyFont="1" applyFill="1" applyAlignment="1" applyProtection="1">
      <alignment horizontal="center"/>
    </xf>
    <xf numFmtId="0" fontId="5" fillId="0" borderId="0" xfId="21">
      <alignment vertical="top" wrapText="1"/>
    </xf>
    <xf numFmtId="10" fontId="0" fillId="0" borderId="0" xfId="30" applyNumberFormat="1" applyFont="1" applyProtection="1"/>
    <xf numFmtId="10" fontId="11" fillId="4" borderId="0" xfId="30" applyNumberFormat="1" applyFont="1" applyFill="1" applyProtection="1"/>
    <xf numFmtId="44" fontId="0" fillId="0" borderId="0" xfId="29" applyFont="1" applyAlignment="1">
      <alignment horizontal="center"/>
    </xf>
    <xf numFmtId="44" fontId="11" fillId="4" borderId="0" xfId="29" applyFont="1" applyFill="1" applyAlignment="1">
      <alignment horizontal="center"/>
    </xf>
    <xf numFmtId="9" fontId="11" fillId="4" borderId="0" xfId="30" applyFont="1" applyFill="1" applyAlignment="1" applyProtection="1">
      <alignment horizontal="center"/>
    </xf>
    <xf numFmtId="9" fontId="0" fillId="0" borderId="0" xfId="30" applyNumberFormat="1" applyFont="1" applyAlignment="1" applyProtection="1">
      <alignment horizontal="center"/>
    </xf>
  </cellXfs>
  <cellStyles count="31">
    <cellStyle name="bolddate" xfId="25" xr:uid="{00000000-0005-0000-0000-000000000000}"/>
    <cellStyle name="boldleftdate" xfId="27" xr:uid="{00000000-0005-0000-0000-000001000000}"/>
    <cellStyle name="boldnoDecimalDigits" xfId="10" xr:uid="{00000000-0005-0000-0000-000002000000}"/>
    <cellStyle name="boldpercentage" xfId="6" xr:uid="{00000000-0005-0000-0000-000003000000}"/>
    <cellStyle name="boldrightdate" xfId="26" xr:uid="{00000000-0005-0000-0000-000004000000}"/>
    <cellStyle name="boldthreeDecimalDigits" xfId="12" xr:uid="{00000000-0005-0000-0000-000005000000}"/>
    <cellStyle name="boldtwoDecimalDigits" xfId="11" xr:uid="{00000000-0005-0000-0000-000006000000}"/>
    <cellStyle name="Currency" xfId="29" builtinId="4"/>
    <cellStyle name="date" xfId="22" xr:uid="{00000000-0005-0000-0000-000008000000}"/>
    <cellStyle name="defaultsheetstyle" xfId="28" xr:uid="{00000000-0005-0000-0000-000009000000}"/>
    <cellStyle name="disclaimer" xfId="21" xr:uid="{00000000-0005-0000-0000-00000A000000}"/>
    <cellStyle name="leftdate" xfId="24" xr:uid="{00000000-0005-0000-0000-00000B000000}"/>
    <cellStyle name="leftplainBoldText" xfId="19" xr:uid="{00000000-0005-0000-0000-00000C000000}"/>
    <cellStyle name="leftplainText" xfId="17" xr:uid="{00000000-0005-0000-0000-00000D000000}"/>
    <cellStyle name="noDecimalDigits" xfId="7" xr:uid="{00000000-0005-0000-0000-00000E000000}"/>
    <cellStyle name="Normal" xfId="0" builtinId="0"/>
    <cellStyle name="Percent" xfId="30" builtinId="5"/>
    <cellStyle name="percentage" xfId="5" xr:uid="{00000000-0005-0000-0000-000011000000}"/>
    <cellStyle name="plainBoldText" xfId="14" xr:uid="{00000000-0005-0000-0000-000012000000}"/>
    <cellStyle name="plainBoldValues" xfId="16" xr:uid="{00000000-0005-0000-0000-000013000000}"/>
    <cellStyle name="plainText" xfId="13" xr:uid="{00000000-0005-0000-0000-000014000000}"/>
    <cellStyle name="plainValues" xfId="15" xr:uid="{00000000-0005-0000-0000-000015000000}"/>
    <cellStyle name="rightdate" xfId="23" xr:uid="{00000000-0005-0000-0000-000016000000}"/>
    <cellStyle name="rightplainBoldText" xfId="20" xr:uid="{00000000-0005-0000-0000-000017000000}"/>
    <cellStyle name="rightplainText" xfId="18" xr:uid="{00000000-0005-0000-0000-000018000000}"/>
    <cellStyle name="sheetReportTitle" xfId="2" xr:uid="{00000000-0005-0000-0000-000019000000}"/>
    <cellStyle name="sheetTitle" xfId="1" xr:uid="{00000000-0005-0000-0000-00001A000000}"/>
    <cellStyle name="tableHeader" xfId="3" xr:uid="{00000000-0005-0000-0000-00001B000000}"/>
    <cellStyle name="tablesubHeader" xfId="4" xr:uid="{00000000-0005-0000-0000-00001C000000}"/>
    <cellStyle name="threeDecimalDigits" xfId="9" xr:uid="{00000000-0005-0000-0000-00001D000000}"/>
    <cellStyle name="twoDecimalDigits" xfId="8" xr:uid="{00000000-0005-0000-0000-00001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C6E50-4756-4F81-A58E-AC675B5815E1}">
  <dimension ref="A1:K252"/>
  <sheetViews>
    <sheetView tabSelected="1" workbookViewId="0">
      <selection activeCell="D12" sqref="D12"/>
    </sheetView>
  </sheetViews>
  <sheetFormatPr defaultRowHeight="14.5"/>
  <cols>
    <col min="1" max="1" width="14.36328125" customWidth="1"/>
    <col min="2" max="2" width="30.90625" customWidth="1"/>
    <col min="3" max="5" width="8.7265625" style="19"/>
    <col min="6" max="6" width="12.26953125" style="23" customWidth="1"/>
    <col min="7" max="7" width="14.1796875" style="23" customWidth="1"/>
    <col min="8" max="8" width="14.26953125" style="19" customWidth="1"/>
    <col min="9" max="9" width="10.54296875" style="19" bestFit="1" customWidth="1"/>
    <col min="10" max="10" width="16" style="28" customWidth="1"/>
    <col min="11" max="11" width="13.54296875" style="21" customWidth="1"/>
  </cols>
  <sheetData>
    <row r="1" spans="1:11">
      <c r="A1" t="s">
        <v>494</v>
      </c>
      <c r="B1" t="s">
        <v>494</v>
      </c>
    </row>
    <row r="2" spans="1:11" s="17" customFormat="1">
      <c r="A2" s="17" t="s">
        <v>494</v>
      </c>
      <c r="C2" s="20"/>
      <c r="D2" s="20"/>
      <c r="E2" s="20"/>
      <c r="F2" s="24" t="s">
        <v>503</v>
      </c>
      <c r="G2" s="24" t="s">
        <v>558</v>
      </c>
      <c r="H2" s="20" t="s">
        <v>507</v>
      </c>
      <c r="I2" s="20"/>
      <c r="J2" s="29" t="s">
        <v>558</v>
      </c>
      <c r="K2" s="30" t="s">
        <v>564</v>
      </c>
    </row>
    <row r="3" spans="1:11" s="17" customFormat="1">
      <c r="A3" s="17" t="s">
        <v>4</v>
      </c>
      <c r="B3" s="17" t="s">
        <v>498</v>
      </c>
      <c r="C3" s="20" t="s">
        <v>499</v>
      </c>
      <c r="D3" s="20" t="s">
        <v>500</v>
      </c>
      <c r="E3" s="20" t="s">
        <v>501</v>
      </c>
      <c r="F3" s="24" t="s">
        <v>504</v>
      </c>
      <c r="G3" s="24" t="s">
        <v>565</v>
      </c>
      <c r="H3" s="20" t="s">
        <v>506</v>
      </c>
      <c r="I3" s="20" t="s">
        <v>505</v>
      </c>
      <c r="J3" s="29" t="s">
        <v>561</v>
      </c>
      <c r="K3" s="30" t="s">
        <v>563</v>
      </c>
    </row>
    <row r="4" spans="1:11">
      <c r="A4" s="16" t="s">
        <v>24</v>
      </c>
    </row>
    <row r="5" spans="1:11">
      <c r="A5" t="s">
        <v>32</v>
      </c>
      <c r="B5" s="11" t="s">
        <v>508</v>
      </c>
      <c r="C5" s="19">
        <v>16</v>
      </c>
      <c r="D5" s="19">
        <v>2</v>
      </c>
      <c r="E5" s="19">
        <v>1</v>
      </c>
      <c r="F5" s="23">
        <v>55.72</v>
      </c>
      <c r="G5" s="23">
        <v>72.820999145507813</v>
      </c>
      <c r="H5" s="21">
        <v>0.3069095324032271</v>
      </c>
      <c r="I5" s="15">
        <v>3.5893754486719311</v>
      </c>
      <c r="J5" s="28">
        <v>75.730003356933594</v>
      </c>
      <c r="K5" s="21">
        <v>-3.8412836161051643E-2</v>
      </c>
    </row>
    <row r="6" spans="1:11">
      <c r="A6" t="s">
        <v>30</v>
      </c>
      <c r="B6" t="s">
        <v>31</v>
      </c>
      <c r="C6" s="19">
        <v>2</v>
      </c>
      <c r="D6" s="19">
        <v>6</v>
      </c>
      <c r="E6" s="19">
        <v>2</v>
      </c>
      <c r="F6" s="23">
        <v>55.58</v>
      </c>
      <c r="G6" s="23">
        <v>70.305999755859375</v>
      </c>
      <c r="H6" s="21">
        <v>0.2649514169819967</v>
      </c>
      <c r="I6" s="15">
        <v>6.1460955188445112</v>
      </c>
      <c r="J6" s="28">
        <v>80</v>
      </c>
      <c r="K6" s="21">
        <v>-0.12117500305175781</v>
      </c>
    </row>
    <row r="7" spans="1:11">
      <c r="A7" t="s">
        <v>28</v>
      </c>
      <c r="B7" s="11" t="s">
        <v>509</v>
      </c>
      <c r="C7" s="19">
        <v>11</v>
      </c>
      <c r="D7" s="19">
        <v>2</v>
      </c>
      <c r="E7" s="19">
        <v>0</v>
      </c>
      <c r="F7" s="23">
        <v>30.62</v>
      </c>
      <c r="G7" s="23">
        <v>38.166999816894531</v>
      </c>
      <c r="H7" s="21">
        <v>0.24647288755370772</v>
      </c>
      <c r="I7" s="15">
        <v>3.9190073405738595</v>
      </c>
      <c r="J7" s="28">
        <v>39.458000183105469</v>
      </c>
      <c r="K7" s="21">
        <v>-3.2718342547012773E-2</v>
      </c>
    </row>
    <row r="8" spans="1:11">
      <c r="A8" t="s">
        <v>26</v>
      </c>
      <c r="B8" t="s">
        <v>27</v>
      </c>
      <c r="C8" s="19">
        <v>15</v>
      </c>
      <c r="D8" s="19">
        <v>4</v>
      </c>
      <c r="E8" s="19">
        <v>0</v>
      </c>
      <c r="F8" s="23">
        <v>24.23</v>
      </c>
      <c r="G8" s="23">
        <v>27.403999328613281</v>
      </c>
      <c r="H8" s="21">
        <v>0.13099460704140656</v>
      </c>
      <c r="I8" s="15">
        <v>6.2088320878139465</v>
      </c>
      <c r="J8" s="28">
        <v>28.437000274658203</v>
      </c>
      <c r="K8" s="21">
        <v>-3.6325946339898822E-2</v>
      </c>
    </row>
    <row r="9" spans="1:11">
      <c r="A9" t="s">
        <v>22</v>
      </c>
      <c r="B9" t="s">
        <v>23</v>
      </c>
      <c r="C9" s="19">
        <v>6</v>
      </c>
      <c r="D9" s="19">
        <v>12</v>
      </c>
      <c r="E9" s="19">
        <v>1</v>
      </c>
      <c r="F9" s="23">
        <v>54.52</v>
      </c>
      <c r="G9" s="23">
        <v>57.886001586914063</v>
      </c>
      <c r="H9" s="21">
        <v>6.173884055234885E-2</v>
      </c>
      <c r="I9" s="15">
        <v>7.0983123359484255</v>
      </c>
      <c r="J9" s="28">
        <v>61.941001892089844</v>
      </c>
      <c r="K9" s="21">
        <v>-6.546552657059336E-2</v>
      </c>
    </row>
    <row r="10" spans="1:11">
      <c r="H10" s="22" t="s">
        <v>494</v>
      </c>
      <c r="I10" s="15"/>
    </row>
    <row r="11" spans="1:11">
      <c r="A11" s="16" t="s">
        <v>36</v>
      </c>
      <c r="D11" s="19" t="s">
        <v>494</v>
      </c>
      <c r="H11" s="22" t="s">
        <v>494</v>
      </c>
      <c r="I11" s="15"/>
    </row>
    <row r="12" spans="1:11">
      <c r="A12" t="s">
        <v>34</v>
      </c>
      <c r="B12" t="s">
        <v>35</v>
      </c>
      <c r="C12" s="19">
        <v>8</v>
      </c>
      <c r="D12" s="19">
        <v>1</v>
      </c>
      <c r="E12" s="19">
        <v>0</v>
      </c>
      <c r="F12" s="23">
        <v>17.68</v>
      </c>
      <c r="G12" s="23">
        <v>28.687999725341797</v>
      </c>
      <c r="H12" s="21">
        <v>0.62262441885417408</v>
      </c>
      <c r="I12" s="15">
        <v>2.5791855217105124</v>
      </c>
      <c r="J12" s="28">
        <v>32.562000274658203</v>
      </c>
      <c r="K12" s="21">
        <v>-0.11897305192062778</v>
      </c>
    </row>
    <row r="13" spans="1:11">
      <c r="A13" t="s">
        <v>62</v>
      </c>
      <c r="B13" t="s">
        <v>63</v>
      </c>
      <c r="C13" s="19">
        <v>9</v>
      </c>
      <c r="D13" s="19">
        <v>0</v>
      </c>
      <c r="E13" s="19">
        <v>0</v>
      </c>
      <c r="F13" s="23">
        <v>25.51</v>
      </c>
      <c r="G13" s="23">
        <v>39.25</v>
      </c>
      <c r="H13" s="21">
        <v>0.53861230889847111</v>
      </c>
      <c r="I13" s="15">
        <v>1.5680125674655605</v>
      </c>
      <c r="J13" s="28">
        <v>40.25</v>
      </c>
      <c r="K13" s="21">
        <v>-2.4844720496894408E-2</v>
      </c>
    </row>
    <row r="14" spans="1:11">
      <c r="A14" t="s">
        <v>49</v>
      </c>
      <c r="B14" s="11" t="s">
        <v>510</v>
      </c>
      <c r="C14" s="19">
        <v>8</v>
      </c>
      <c r="D14" s="19">
        <v>0</v>
      </c>
      <c r="E14" s="19">
        <v>0</v>
      </c>
      <c r="F14" s="23">
        <v>34.33</v>
      </c>
      <c r="G14" s="23">
        <v>49.5</v>
      </c>
      <c r="H14" s="21">
        <v>0.44188756189921358</v>
      </c>
      <c r="I14" s="15">
        <v>0.69909698408267407</v>
      </c>
      <c r="J14" s="28">
        <v>49.111000061035156</v>
      </c>
      <c r="K14" s="21">
        <v>7.9208311474291831E-3</v>
      </c>
    </row>
    <row r="15" spans="1:11">
      <c r="A15" t="s">
        <v>37</v>
      </c>
      <c r="B15" t="s">
        <v>38</v>
      </c>
      <c r="C15" s="19">
        <v>6</v>
      </c>
      <c r="D15" s="19">
        <v>0</v>
      </c>
      <c r="E15" s="19">
        <v>0</v>
      </c>
      <c r="F15" s="23">
        <v>63.94</v>
      </c>
      <c r="G15" s="23">
        <v>88.666999816894531</v>
      </c>
      <c r="H15" s="21">
        <v>0.38672192394267335</v>
      </c>
      <c r="I15" s="15">
        <v>1.3762902646725501</v>
      </c>
      <c r="J15" s="28">
        <v>89.333000183105469</v>
      </c>
      <c r="K15" s="21">
        <v>-7.4552557828108249E-3</v>
      </c>
    </row>
    <row r="16" spans="1:11">
      <c r="A16" t="s">
        <v>45</v>
      </c>
      <c r="B16" s="11" t="s">
        <v>511</v>
      </c>
      <c r="C16" s="19">
        <v>19</v>
      </c>
      <c r="D16" s="19">
        <v>2</v>
      </c>
      <c r="E16" s="19">
        <v>0</v>
      </c>
      <c r="F16" s="23">
        <v>101.24</v>
      </c>
      <c r="G16" s="23">
        <v>139.22200012207031</v>
      </c>
      <c r="H16" s="21">
        <v>0.37516791902479574</v>
      </c>
      <c r="I16" s="15">
        <v>0.71118137950437532</v>
      </c>
      <c r="J16" s="28">
        <v>139.17900085449219</v>
      </c>
      <c r="K16" s="21">
        <v>3.0894939117345402E-4</v>
      </c>
    </row>
    <row r="17" spans="1:11">
      <c r="A17" t="s">
        <v>60</v>
      </c>
      <c r="B17" s="11" t="s">
        <v>512</v>
      </c>
      <c r="C17" s="19">
        <v>4</v>
      </c>
      <c r="D17" s="19">
        <v>4</v>
      </c>
      <c r="E17" s="19">
        <v>1</v>
      </c>
      <c r="F17" s="23">
        <v>23.55</v>
      </c>
      <c r="G17" s="23">
        <v>32.125</v>
      </c>
      <c r="H17" s="21">
        <v>0.3641188959660297</v>
      </c>
      <c r="I17" s="15">
        <v>0</v>
      </c>
      <c r="J17" s="28">
        <v>34.375</v>
      </c>
      <c r="K17" s="21">
        <v>-6.545454545454546E-2</v>
      </c>
    </row>
    <row r="18" spans="1:11">
      <c r="A18" t="s">
        <v>41</v>
      </c>
      <c r="B18" t="s">
        <v>42</v>
      </c>
      <c r="C18" s="19">
        <v>3</v>
      </c>
      <c r="D18" s="19">
        <v>4</v>
      </c>
      <c r="E18" s="19">
        <v>0</v>
      </c>
      <c r="F18" s="23">
        <v>54.13</v>
      </c>
      <c r="G18" s="23">
        <v>68.570999145507813</v>
      </c>
      <c r="H18" s="21">
        <v>0.26678365315920577</v>
      </c>
      <c r="I18" s="15">
        <v>1.8474043968224643</v>
      </c>
      <c r="J18" s="28">
        <v>72.786003112792969</v>
      </c>
      <c r="K18" s="21">
        <v>-5.7909540117945031E-2</v>
      </c>
    </row>
    <row r="19" spans="1:11">
      <c r="A19" t="s">
        <v>51</v>
      </c>
      <c r="B19" s="11" t="s">
        <v>513</v>
      </c>
      <c r="C19" s="19">
        <v>7</v>
      </c>
      <c r="D19" s="19">
        <v>5</v>
      </c>
      <c r="E19" s="19">
        <v>1</v>
      </c>
      <c r="F19" s="23">
        <v>144.81</v>
      </c>
      <c r="G19" s="23">
        <v>180.69999694824219</v>
      </c>
      <c r="H19" s="21">
        <v>0.24784197878766787</v>
      </c>
      <c r="I19" s="15">
        <v>4.7648643708082536</v>
      </c>
      <c r="J19" s="28">
        <v>182.8179931640625</v>
      </c>
      <c r="K19" s="21">
        <v>-1.1585272210704139E-2</v>
      </c>
    </row>
    <row r="20" spans="1:11">
      <c r="A20" t="s">
        <v>47</v>
      </c>
      <c r="B20" s="11" t="s">
        <v>514</v>
      </c>
      <c r="C20" s="19">
        <v>4</v>
      </c>
      <c r="D20" s="19">
        <v>2</v>
      </c>
      <c r="E20" s="19">
        <v>0</v>
      </c>
      <c r="F20" s="23">
        <v>23.03</v>
      </c>
      <c r="G20" s="23">
        <v>28.5</v>
      </c>
      <c r="H20" s="21">
        <v>0.2375162831089882</v>
      </c>
      <c r="I20" s="15">
        <v>4.1163700122808411</v>
      </c>
      <c r="J20" s="28">
        <v>29.833000183105469</v>
      </c>
      <c r="K20" s="21">
        <v>-4.4682069350180591E-2</v>
      </c>
    </row>
    <row r="21" spans="1:11">
      <c r="A21" t="s">
        <v>53</v>
      </c>
      <c r="B21" t="s">
        <v>54</v>
      </c>
      <c r="C21" s="19">
        <v>11</v>
      </c>
      <c r="D21" s="19">
        <v>10</v>
      </c>
      <c r="E21" s="19">
        <v>1</v>
      </c>
      <c r="F21" s="23">
        <v>73.13</v>
      </c>
      <c r="G21" s="23">
        <v>88.787002563476563</v>
      </c>
      <c r="H21" s="21">
        <v>0.21409821637462831</v>
      </c>
      <c r="I21" s="15">
        <v>3.4414768284198183</v>
      </c>
      <c r="J21" s="28">
        <v>88.199996948242188</v>
      </c>
      <c r="K21" s="21">
        <v>6.655392693254214E-3</v>
      </c>
    </row>
    <row r="22" spans="1:11">
      <c r="A22" t="s">
        <v>57</v>
      </c>
      <c r="B22" t="s">
        <v>58</v>
      </c>
      <c r="C22" s="19">
        <v>2</v>
      </c>
      <c r="D22" s="19">
        <v>9</v>
      </c>
      <c r="E22" s="19">
        <v>2</v>
      </c>
      <c r="F22" s="23">
        <v>14.22</v>
      </c>
      <c r="G22" s="23">
        <v>17.030000686645508</v>
      </c>
      <c r="H22" s="21">
        <v>0.19760904969377688</v>
      </c>
      <c r="I22" s="15">
        <v>0</v>
      </c>
      <c r="J22" s="28">
        <v>24.670999526977539</v>
      </c>
      <c r="K22" s="21">
        <v>-0.30971581966010986</v>
      </c>
    </row>
    <row r="23" spans="1:11">
      <c r="A23" t="s">
        <v>55</v>
      </c>
      <c r="B23" t="s">
        <v>56</v>
      </c>
      <c r="C23" s="19">
        <v>13</v>
      </c>
      <c r="D23" s="19">
        <v>1</v>
      </c>
      <c r="E23" s="19">
        <v>0</v>
      </c>
      <c r="F23" s="23">
        <v>45.42</v>
      </c>
      <c r="G23" s="23">
        <v>52.209999084472656</v>
      </c>
      <c r="H23" s="21">
        <v>0.14949359499059126</v>
      </c>
      <c r="I23" s="15">
        <v>2.240517862774317</v>
      </c>
      <c r="J23" s="28">
        <v>49.347000122070313</v>
      </c>
      <c r="K23" s="21">
        <v>5.8017690139625634E-2</v>
      </c>
    </row>
    <row r="24" spans="1:11">
      <c r="A24" t="s">
        <v>43</v>
      </c>
      <c r="B24" s="11" t="s">
        <v>515</v>
      </c>
      <c r="C24" s="19">
        <v>20</v>
      </c>
      <c r="D24" s="19">
        <v>12</v>
      </c>
      <c r="E24" s="19">
        <v>1</v>
      </c>
      <c r="F24" s="23">
        <v>92.68</v>
      </c>
      <c r="G24" s="23">
        <v>105.48600006103516</v>
      </c>
      <c r="H24" s="21">
        <v>0.13817436405950742</v>
      </c>
      <c r="I24" s="15">
        <v>3.2468278396731569</v>
      </c>
      <c r="J24" s="28">
        <v>108.60399627685547</v>
      </c>
      <c r="K24" s="21">
        <v>-2.8709774250588849E-2</v>
      </c>
    </row>
    <row r="25" spans="1:11">
      <c r="A25" t="s">
        <v>39</v>
      </c>
      <c r="B25" t="s">
        <v>40</v>
      </c>
      <c r="C25" s="19">
        <v>9</v>
      </c>
      <c r="D25" s="19">
        <v>5</v>
      </c>
      <c r="E25" s="19">
        <v>0</v>
      </c>
      <c r="F25" s="23">
        <v>95.96</v>
      </c>
      <c r="G25" s="23">
        <v>100.11499786376953</v>
      </c>
      <c r="H25" s="21">
        <v>4.3299269109728408E-2</v>
      </c>
      <c r="I25" s="15">
        <v>0.29512296348077249</v>
      </c>
      <c r="J25" s="28">
        <v>100.11499786376953</v>
      </c>
      <c r="K25" s="21">
        <v>0</v>
      </c>
    </row>
    <row r="26" spans="1:11">
      <c r="H26" s="22" t="s">
        <v>494</v>
      </c>
      <c r="I26" s="15"/>
    </row>
    <row r="27" spans="1:11">
      <c r="A27" s="16" t="s">
        <v>66</v>
      </c>
      <c r="H27" s="22" t="s">
        <v>494</v>
      </c>
      <c r="I27" s="15"/>
    </row>
    <row r="28" spans="1:11">
      <c r="A28" t="s">
        <v>85</v>
      </c>
      <c r="B28" t="s">
        <v>86</v>
      </c>
      <c r="C28" s="19">
        <v>8</v>
      </c>
      <c r="D28" s="19">
        <v>2</v>
      </c>
      <c r="E28" s="19">
        <v>0</v>
      </c>
      <c r="F28" s="23">
        <v>26.57</v>
      </c>
      <c r="G28" s="23">
        <v>38.900001525878906</v>
      </c>
      <c r="H28" s="21">
        <v>0.46405726480537846</v>
      </c>
      <c r="I28" s="15">
        <v>2.8603688011413504</v>
      </c>
      <c r="J28" s="28">
        <v>41.099998474121094</v>
      </c>
      <c r="K28" s="21">
        <v>-5.3527908270542421E-2</v>
      </c>
    </row>
    <row r="29" spans="1:11">
      <c r="A29" t="s">
        <v>81</v>
      </c>
      <c r="B29" t="s">
        <v>82</v>
      </c>
      <c r="C29" s="19">
        <v>6</v>
      </c>
      <c r="D29" s="19">
        <v>0</v>
      </c>
      <c r="E29" s="19">
        <v>0</v>
      </c>
      <c r="F29" s="23">
        <v>25.58</v>
      </c>
      <c r="G29" s="23">
        <v>35.333000183105469</v>
      </c>
      <c r="H29" s="21">
        <v>0.38127444030904889</v>
      </c>
      <c r="I29" s="15">
        <v>3.2838153783188289</v>
      </c>
      <c r="J29" s="28">
        <v>37</v>
      </c>
      <c r="K29" s="21">
        <v>-4.50540491052576E-2</v>
      </c>
    </row>
    <row r="30" spans="1:11">
      <c r="A30" t="s">
        <v>83</v>
      </c>
      <c r="B30" t="s">
        <v>84</v>
      </c>
      <c r="C30" s="19">
        <v>6</v>
      </c>
      <c r="D30" s="19">
        <v>2</v>
      </c>
      <c r="E30" s="19">
        <v>0</v>
      </c>
      <c r="F30" s="23">
        <v>20.2</v>
      </c>
      <c r="G30" s="23">
        <v>26.604999542236328</v>
      </c>
      <c r="H30" s="21">
        <v>0.31707918525922418</v>
      </c>
      <c r="I30" s="15">
        <v>2.1668119300710091</v>
      </c>
      <c r="J30" s="28">
        <v>26.268999099731445</v>
      </c>
      <c r="K30" s="21">
        <v>1.2790759222657929E-2</v>
      </c>
    </row>
    <row r="31" spans="1:11">
      <c r="A31" t="s">
        <v>73</v>
      </c>
      <c r="B31" t="s">
        <v>74</v>
      </c>
      <c r="C31" s="19">
        <v>5</v>
      </c>
      <c r="D31" s="19">
        <v>4</v>
      </c>
      <c r="E31" s="19">
        <v>0</v>
      </c>
      <c r="F31" s="23">
        <v>92.93</v>
      </c>
      <c r="G31" s="23">
        <v>122.22200012207031</v>
      </c>
      <c r="H31" s="21">
        <v>0.31520499431906063</v>
      </c>
      <c r="I31" s="15">
        <v>3.3143225263166411</v>
      </c>
      <c r="J31" s="28">
        <v>122.77799987792969</v>
      </c>
      <c r="K31" s="21">
        <v>-4.5284966069830913E-3</v>
      </c>
    </row>
    <row r="32" spans="1:11">
      <c r="A32" t="s">
        <v>75</v>
      </c>
      <c r="B32" t="s">
        <v>76</v>
      </c>
      <c r="C32" s="19">
        <v>7</v>
      </c>
      <c r="D32" s="19">
        <v>4</v>
      </c>
      <c r="E32" s="19">
        <v>1</v>
      </c>
      <c r="F32" s="23">
        <v>28.86</v>
      </c>
      <c r="G32" s="23">
        <v>34.590999603271484</v>
      </c>
      <c r="H32" s="21">
        <v>0.1985793348326918</v>
      </c>
      <c r="I32" s="15">
        <v>2.5641025971474121</v>
      </c>
      <c r="J32" s="28">
        <v>34.590999603271484</v>
      </c>
      <c r="K32" s="21">
        <v>0</v>
      </c>
    </row>
    <row r="33" spans="1:11">
      <c r="A33" t="s">
        <v>67</v>
      </c>
      <c r="B33" s="11" t="s">
        <v>516</v>
      </c>
      <c r="C33" s="19">
        <v>5</v>
      </c>
      <c r="D33" s="19">
        <v>2</v>
      </c>
      <c r="E33" s="19">
        <v>1</v>
      </c>
      <c r="F33" s="23">
        <v>39.659999999999997</v>
      </c>
      <c r="G33" s="23">
        <v>43.285999298095703</v>
      </c>
      <c r="H33" s="21">
        <v>9.1427112912145905E-2</v>
      </c>
      <c r="I33" s="15">
        <v>1.8406455347289117</v>
      </c>
      <c r="J33" s="28">
        <v>43.285999298095703</v>
      </c>
      <c r="K33" s="21">
        <v>0</v>
      </c>
    </row>
    <row r="34" spans="1:11">
      <c r="A34" t="s">
        <v>79</v>
      </c>
      <c r="B34" t="s">
        <v>80</v>
      </c>
      <c r="C34" s="19">
        <v>6</v>
      </c>
      <c r="D34" s="19">
        <v>5</v>
      </c>
      <c r="E34" s="19">
        <v>1</v>
      </c>
      <c r="F34" s="23">
        <v>119.57</v>
      </c>
      <c r="G34" s="23">
        <v>130.25</v>
      </c>
      <c r="H34" s="21">
        <v>8.9320063561093982E-2</v>
      </c>
      <c r="I34" s="15">
        <v>1.4920130794519086</v>
      </c>
      <c r="J34" s="28">
        <v>134.10000610351563</v>
      </c>
      <c r="K34" s="21">
        <v>-2.8709962179596735E-2</v>
      </c>
    </row>
    <row r="35" spans="1:11">
      <c r="A35" t="s">
        <v>77</v>
      </c>
      <c r="B35" t="s">
        <v>78</v>
      </c>
      <c r="C35" s="19">
        <v>15</v>
      </c>
      <c r="D35" s="19">
        <v>2</v>
      </c>
      <c r="E35" s="19">
        <v>0</v>
      </c>
      <c r="F35" s="23">
        <v>76.8</v>
      </c>
      <c r="G35" s="23">
        <v>82.932998657226563</v>
      </c>
      <c r="H35" s="21">
        <v>7.9856753349304241E-2</v>
      </c>
      <c r="I35" s="15">
        <v>0.72916666977107525</v>
      </c>
      <c r="J35" s="28">
        <v>79.199996948242188</v>
      </c>
      <c r="K35" s="21">
        <v>4.713386177809982E-2</v>
      </c>
    </row>
    <row r="36" spans="1:11">
      <c r="A36" t="s">
        <v>64</v>
      </c>
      <c r="B36" s="11" t="s">
        <v>517</v>
      </c>
      <c r="C36" s="19">
        <v>1</v>
      </c>
      <c r="D36" s="19">
        <v>3</v>
      </c>
      <c r="E36" s="19">
        <v>0</v>
      </c>
      <c r="F36" s="23">
        <v>36.68</v>
      </c>
      <c r="G36" s="23">
        <v>38.75</v>
      </c>
      <c r="H36" s="21">
        <v>5.6434023991275908E-2</v>
      </c>
      <c r="I36" s="15">
        <v>4.2529987534883889</v>
      </c>
      <c r="J36" s="28">
        <v>38.75</v>
      </c>
      <c r="K36" s="21">
        <v>0</v>
      </c>
    </row>
    <row r="37" spans="1:11">
      <c r="A37" t="s">
        <v>69</v>
      </c>
      <c r="B37" s="11" t="s">
        <v>518</v>
      </c>
      <c r="C37" s="19">
        <v>1</v>
      </c>
      <c r="D37" s="19">
        <v>10</v>
      </c>
      <c r="E37" s="19">
        <v>0</v>
      </c>
      <c r="F37" s="23">
        <v>73.33</v>
      </c>
      <c r="G37" s="23">
        <v>77.400001525878906</v>
      </c>
      <c r="H37" s="21">
        <v>5.5502543650332851E-2</v>
      </c>
      <c r="I37" s="15">
        <v>1.6500750554302095</v>
      </c>
      <c r="J37" s="28">
        <v>77.599998474121094</v>
      </c>
      <c r="K37" s="21">
        <v>-2.5772803115309945E-3</v>
      </c>
    </row>
    <row r="38" spans="1:11">
      <c r="A38" t="s">
        <v>71</v>
      </c>
      <c r="B38" t="s">
        <v>72</v>
      </c>
      <c r="C38" s="19">
        <v>5</v>
      </c>
      <c r="D38" s="19">
        <v>3</v>
      </c>
      <c r="E38" s="19">
        <v>0</v>
      </c>
      <c r="F38" s="23">
        <v>160.83000000000001</v>
      </c>
      <c r="G38" s="23">
        <v>168</v>
      </c>
      <c r="H38" s="21">
        <v>4.4581234844245393E-2</v>
      </c>
      <c r="I38" s="15">
        <v>1.7733009998710758</v>
      </c>
      <c r="J38" s="28">
        <v>191.57099914550781</v>
      </c>
      <c r="K38" s="21">
        <v>-0.12304053980323218</v>
      </c>
    </row>
    <row r="39" spans="1:11">
      <c r="H39" s="22" t="s">
        <v>494</v>
      </c>
      <c r="I39" s="15"/>
    </row>
    <row r="40" spans="1:11">
      <c r="A40" s="16" t="s">
        <v>89</v>
      </c>
      <c r="H40" s="22" t="s">
        <v>494</v>
      </c>
      <c r="I40" s="15"/>
    </row>
    <row r="41" spans="1:11">
      <c r="A41" t="s">
        <v>112</v>
      </c>
      <c r="B41" t="s">
        <v>113</v>
      </c>
      <c r="C41" s="19">
        <v>9</v>
      </c>
      <c r="D41" s="19">
        <v>0</v>
      </c>
      <c r="E41" s="19">
        <v>0</v>
      </c>
      <c r="F41" s="23">
        <v>82.04</v>
      </c>
      <c r="G41" s="23">
        <v>133.10699462890625</v>
      </c>
      <c r="H41" s="21">
        <v>0.6224645859203588</v>
      </c>
      <c r="I41" s="15">
        <v>0</v>
      </c>
      <c r="J41" s="28">
        <v>134.60899353027344</v>
      </c>
      <c r="K41" s="21">
        <v>-1.1158235879903442E-2</v>
      </c>
    </row>
    <row r="42" spans="1:11">
      <c r="A42" t="s">
        <v>164</v>
      </c>
      <c r="B42" t="s">
        <v>165</v>
      </c>
      <c r="C42" s="19">
        <v>7</v>
      </c>
      <c r="D42" s="19">
        <v>1</v>
      </c>
      <c r="E42" s="19">
        <v>0</v>
      </c>
      <c r="F42" s="23">
        <v>2.21</v>
      </c>
      <c r="G42" s="23">
        <v>3.46399998664856</v>
      </c>
      <c r="H42" s="21">
        <v>0.56742080843826248</v>
      </c>
      <c r="I42" s="15">
        <v>0</v>
      </c>
      <c r="J42" s="28">
        <v>2.6099998950958252</v>
      </c>
      <c r="K42" s="21">
        <v>0.32720311336310631</v>
      </c>
    </row>
    <row r="43" spans="1:11">
      <c r="A43" t="s">
        <v>124</v>
      </c>
      <c r="B43" t="s">
        <v>125</v>
      </c>
      <c r="C43" s="19">
        <v>6</v>
      </c>
      <c r="D43" s="19">
        <v>2</v>
      </c>
      <c r="E43" s="19">
        <v>0</v>
      </c>
      <c r="F43" s="23">
        <v>15.19</v>
      </c>
      <c r="G43" s="23">
        <v>23.125</v>
      </c>
      <c r="H43" s="21">
        <v>0.52238314680710995</v>
      </c>
      <c r="I43" s="15">
        <v>0</v>
      </c>
      <c r="J43" s="28">
        <v>24.187999725341797</v>
      </c>
      <c r="K43" s="21">
        <v>-4.3947401083690718E-2</v>
      </c>
    </row>
    <row r="44" spans="1:11">
      <c r="A44" t="s">
        <v>140</v>
      </c>
      <c r="B44" t="s">
        <v>141</v>
      </c>
      <c r="C44" s="19">
        <v>6</v>
      </c>
      <c r="D44" s="19">
        <v>0</v>
      </c>
      <c r="E44" s="19">
        <v>0</v>
      </c>
      <c r="F44" s="23">
        <v>2.65</v>
      </c>
      <c r="G44" s="23">
        <v>3.841000080108643</v>
      </c>
      <c r="H44" s="21">
        <v>0.44943399249382759</v>
      </c>
      <c r="I44" s="15">
        <v>2.583018732520769</v>
      </c>
      <c r="J44" s="28">
        <v>3.970999956130981</v>
      </c>
      <c r="K44" s="21">
        <v>-3.2737314897630793E-2</v>
      </c>
    </row>
    <row r="45" spans="1:11">
      <c r="A45" t="s">
        <v>128</v>
      </c>
      <c r="B45" t="s">
        <v>129</v>
      </c>
      <c r="C45" s="19">
        <v>11</v>
      </c>
      <c r="D45" s="19">
        <v>2</v>
      </c>
      <c r="E45" s="19">
        <v>0</v>
      </c>
      <c r="F45" s="23">
        <v>4.24</v>
      </c>
      <c r="G45" s="23">
        <v>6.0710000991821289</v>
      </c>
      <c r="H45" s="21">
        <v>0.43183964603352087</v>
      </c>
      <c r="I45" s="15">
        <v>3.537735989633596</v>
      </c>
      <c r="J45" s="28">
        <v>5.7680001258850098</v>
      </c>
      <c r="K45" s="21">
        <v>5.2531200881454299E-2</v>
      </c>
    </row>
    <row r="46" spans="1:11">
      <c r="A46" t="s">
        <v>90</v>
      </c>
      <c r="B46" t="s">
        <v>91</v>
      </c>
      <c r="C46" s="19">
        <v>12</v>
      </c>
      <c r="D46" s="19">
        <v>2</v>
      </c>
      <c r="E46" s="19">
        <v>0</v>
      </c>
      <c r="F46" s="23">
        <v>10.66</v>
      </c>
      <c r="G46" s="23">
        <v>14.53600025177002</v>
      </c>
      <c r="H46" s="21">
        <v>0.36360227502533016</v>
      </c>
      <c r="I46" s="15">
        <v>6.8442777889530833</v>
      </c>
      <c r="J46" s="28">
        <v>14.100000381469727</v>
      </c>
      <c r="K46" s="21">
        <v>3.0921975780460662E-2</v>
      </c>
    </row>
    <row r="47" spans="1:11">
      <c r="A47" t="s">
        <v>145</v>
      </c>
      <c r="B47" t="s">
        <v>146</v>
      </c>
      <c r="C47" s="19">
        <v>7</v>
      </c>
      <c r="D47" s="19">
        <v>8</v>
      </c>
      <c r="E47" s="19">
        <v>0</v>
      </c>
      <c r="F47" s="23">
        <v>19.23</v>
      </c>
      <c r="G47" s="23">
        <v>25.466999053955078</v>
      </c>
      <c r="H47" s="21">
        <v>0.32433692428263533</v>
      </c>
      <c r="I47" s="15">
        <v>2.0800832343237881</v>
      </c>
      <c r="J47" s="28">
        <v>25.232999801635742</v>
      </c>
      <c r="K47" s="21">
        <v>9.2735407664120383E-3</v>
      </c>
    </row>
    <row r="48" spans="1:11">
      <c r="A48" t="s">
        <v>87</v>
      </c>
      <c r="B48" t="s">
        <v>88</v>
      </c>
      <c r="C48" s="19">
        <v>14</v>
      </c>
      <c r="D48" s="19">
        <v>1</v>
      </c>
      <c r="E48" s="19">
        <v>0</v>
      </c>
      <c r="F48" s="23">
        <v>11.2</v>
      </c>
      <c r="G48" s="23">
        <v>14.730999946594238</v>
      </c>
      <c r="H48" s="21">
        <v>0.31526785237448562</v>
      </c>
      <c r="I48" s="15">
        <v>3.5714286246470044</v>
      </c>
      <c r="J48" s="28">
        <v>13.949999809265137</v>
      </c>
      <c r="K48" s="21">
        <v>5.5985673692295443E-2</v>
      </c>
    </row>
    <row r="49" spans="1:11">
      <c r="A49" t="s">
        <v>98</v>
      </c>
      <c r="B49" t="s">
        <v>99</v>
      </c>
      <c r="C49" s="19">
        <v>9</v>
      </c>
      <c r="D49" s="19">
        <v>3</v>
      </c>
      <c r="E49" s="19">
        <v>0</v>
      </c>
      <c r="F49" s="23">
        <v>6.06</v>
      </c>
      <c r="G49" s="23">
        <v>7.9580001831054688</v>
      </c>
      <c r="H49" s="21">
        <v>0.31320135034743718</v>
      </c>
      <c r="I49" s="15">
        <v>1.4851485738659849</v>
      </c>
      <c r="J49" s="28">
        <v>7.2290000915527344</v>
      </c>
      <c r="K49" s="21">
        <v>0.10084383487622155</v>
      </c>
    </row>
    <row r="50" spans="1:11">
      <c r="A50" t="s">
        <v>170</v>
      </c>
      <c r="B50" t="s">
        <v>171</v>
      </c>
      <c r="C50" s="19">
        <v>13</v>
      </c>
      <c r="D50" s="19">
        <v>1</v>
      </c>
      <c r="E50" s="19">
        <v>0</v>
      </c>
      <c r="F50" s="23">
        <v>21.5</v>
      </c>
      <c r="G50" s="23">
        <v>28.114999771118164</v>
      </c>
      <c r="H50" s="21">
        <v>0.30767440795898438</v>
      </c>
      <c r="I50" s="15">
        <v>5.7674419048220615</v>
      </c>
      <c r="J50" s="28">
        <v>27.75</v>
      </c>
      <c r="K50" s="21">
        <v>1.3153144905159066E-2</v>
      </c>
    </row>
    <row r="51" spans="1:11">
      <c r="A51" t="s">
        <v>104</v>
      </c>
      <c r="B51" t="s">
        <v>105</v>
      </c>
      <c r="C51" s="19">
        <v>12</v>
      </c>
      <c r="D51" s="19">
        <v>0</v>
      </c>
      <c r="E51" s="19">
        <v>0</v>
      </c>
      <c r="F51" s="23">
        <v>8.1999999999999993</v>
      </c>
      <c r="G51" s="23">
        <v>10.682000160217285</v>
      </c>
      <c r="H51" s="21">
        <v>0.30268294636796172</v>
      </c>
      <c r="I51" s="15">
        <v>0</v>
      </c>
      <c r="J51" s="28">
        <v>10.454999923706055</v>
      </c>
      <c r="K51" s="21">
        <v>2.1712122254206975E-2</v>
      </c>
    </row>
    <row r="52" spans="1:11">
      <c r="A52" t="s">
        <v>126</v>
      </c>
      <c r="B52" t="s">
        <v>127</v>
      </c>
      <c r="C52" s="19">
        <v>12</v>
      </c>
      <c r="D52" s="19">
        <v>3</v>
      </c>
      <c r="E52" s="19">
        <v>0</v>
      </c>
      <c r="F52" s="23">
        <v>14.88</v>
      </c>
      <c r="G52" s="23">
        <v>19.195999145507813</v>
      </c>
      <c r="H52" s="21">
        <v>0.29005370601530989</v>
      </c>
      <c r="I52" s="15">
        <v>7.2580648045386038</v>
      </c>
      <c r="J52" s="28">
        <v>19.049999237060547</v>
      </c>
      <c r="K52" s="21">
        <v>7.6640374957722942E-3</v>
      </c>
    </row>
    <row r="53" spans="1:11">
      <c r="A53" t="s">
        <v>134</v>
      </c>
      <c r="B53" t="s">
        <v>135</v>
      </c>
      <c r="C53" s="19">
        <v>11</v>
      </c>
      <c r="D53" s="19">
        <v>2</v>
      </c>
      <c r="E53" s="19">
        <v>0</v>
      </c>
      <c r="F53" s="23">
        <v>23.82</v>
      </c>
      <c r="G53" s="23">
        <v>30.684999465942383</v>
      </c>
      <c r="H53" s="21">
        <v>0.28820316817558278</v>
      </c>
      <c r="I53" s="15">
        <v>1.3781359574056093</v>
      </c>
      <c r="J53" s="28">
        <v>28.601999282836914</v>
      </c>
      <c r="K53" s="21">
        <v>7.2827083257617109E-2</v>
      </c>
    </row>
    <row r="54" spans="1:11">
      <c r="A54" t="s">
        <v>168</v>
      </c>
      <c r="B54" t="s">
        <v>169</v>
      </c>
      <c r="C54" s="19">
        <v>9</v>
      </c>
      <c r="D54" s="19">
        <v>1</v>
      </c>
      <c r="E54" s="19">
        <v>0</v>
      </c>
      <c r="F54" s="23">
        <v>14.9</v>
      </c>
      <c r="G54" s="23">
        <v>19.089000701904297</v>
      </c>
      <c r="H54" s="21">
        <v>0.28114098670498633</v>
      </c>
      <c r="I54" s="15">
        <v>0</v>
      </c>
      <c r="J54" s="28">
        <v>18.072999954223633</v>
      </c>
      <c r="K54" s="21">
        <v>5.6216496998508884E-2</v>
      </c>
    </row>
    <row r="55" spans="1:11">
      <c r="A55" t="s">
        <v>136</v>
      </c>
      <c r="B55" t="s">
        <v>137</v>
      </c>
      <c r="C55" s="19">
        <v>17</v>
      </c>
      <c r="D55" s="19">
        <v>2</v>
      </c>
      <c r="E55" s="19">
        <v>0</v>
      </c>
      <c r="F55" s="23">
        <v>26.17</v>
      </c>
      <c r="G55" s="23">
        <v>33.419998168945313</v>
      </c>
      <c r="H55" s="21">
        <v>0.27703470267272873</v>
      </c>
      <c r="I55" s="15">
        <v>2.139854804677821</v>
      </c>
      <c r="J55" s="28">
        <v>30.867000579833984</v>
      </c>
      <c r="K55" s="21">
        <v>8.2709610300757616E-2</v>
      </c>
    </row>
    <row r="56" spans="1:11">
      <c r="A56" t="s">
        <v>102</v>
      </c>
      <c r="B56" t="s">
        <v>103</v>
      </c>
      <c r="C56" s="19">
        <v>7</v>
      </c>
      <c r="D56" s="19">
        <v>3</v>
      </c>
      <c r="E56" s="19">
        <v>0</v>
      </c>
      <c r="F56" s="23">
        <v>31.43</v>
      </c>
      <c r="G56" s="23">
        <v>39.950000762939453</v>
      </c>
      <c r="H56" s="21">
        <v>0.27107861161118213</v>
      </c>
      <c r="I56" s="15">
        <v>4.7725103404390712</v>
      </c>
      <c r="J56" s="28">
        <v>38.75</v>
      </c>
      <c r="K56" s="21">
        <v>3.0967761624243952E-2</v>
      </c>
    </row>
    <row r="57" spans="1:11">
      <c r="A57" t="s">
        <v>114</v>
      </c>
      <c r="B57" t="s">
        <v>115</v>
      </c>
      <c r="C57" s="19">
        <v>8</v>
      </c>
      <c r="D57" s="19">
        <v>3</v>
      </c>
      <c r="E57" s="19">
        <v>0</v>
      </c>
      <c r="F57" s="23">
        <v>27.42</v>
      </c>
      <c r="G57" s="23">
        <v>34.563999176025391</v>
      </c>
      <c r="H57" s="21">
        <v>0.26053972195570346</v>
      </c>
      <c r="I57" s="15">
        <v>5.4704595185995624</v>
      </c>
      <c r="J57" s="28">
        <v>34.930999755859375</v>
      </c>
      <c r="K57" s="21">
        <v>-1.0506443628840689E-2</v>
      </c>
    </row>
    <row r="58" spans="1:11">
      <c r="A58" t="s">
        <v>106</v>
      </c>
      <c r="B58" t="s">
        <v>107</v>
      </c>
      <c r="C58" s="19">
        <v>7</v>
      </c>
      <c r="D58" s="19">
        <v>1</v>
      </c>
      <c r="E58" s="19">
        <v>0</v>
      </c>
      <c r="F58" s="23">
        <v>7.58</v>
      </c>
      <c r="G58" s="23">
        <v>9.4720001220703125</v>
      </c>
      <c r="H58" s="21">
        <v>0.24960423774014676</v>
      </c>
      <c r="I58" s="15">
        <v>5.2770449335153629</v>
      </c>
      <c r="J58" s="28">
        <v>9.3889999389648438</v>
      </c>
      <c r="K58" s="21">
        <v>8.8401516290370422E-3</v>
      </c>
    </row>
    <row r="59" spans="1:11">
      <c r="A59" t="s">
        <v>120</v>
      </c>
      <c r="B59" t="s">
        <v>121</v>
      </c>
      <c r="C59" s="19">
        <v>10</v>
      </c>
      <c r="D59" s="19">
        <v>3</v>
      </c>
      <c r="E59" s="19">
        <v>0</v>
      </c>
      <c r="F59" s="23">
        <v>10.33</v>
      </c>
      <c r="G59" s="23">
        <v>12.86400032043457</v>
      </c>
      <c r="H59" s="21">
        <v>0.2453049680962798</v>
      </c>
      <c r="I59" s="15">
        <v>0</v>
      </c>
      <c r="J59" s="28">
        <v>12.545999526977539</v>
      </c>
      <c r="K59" s="21">
        <v>2.5346788254952287E-2</v>
      </c>
    </row>
    <row r="60" spans="1:11">
      <c r="A60" t="s">
        <v>118</v>
      </c>
      <c r="B60" t="s">
        <v>119</v>
      </c>
      <c r="C60" s="19">
        <v>9</v>
      </c>
      <c r="D60" s="19">
        <v>0</v>
      </c>
      <c r="E60" s="19">
        <v>0</v>
      </c>
      <c r="F60" s="23">
        <v>10.85</v>
      </c>
      <c r="G60" s="23">
        <v>13.458000183105469</v>
      </c>
      <c r="H60" s="21">
        <v>0.24036868047055016</v>
      </c>
      <c r="I60" s="15">
        <v>0</v>
      </c>
      <c r="J60" s="28">
        <v>13.222000122070313</v>
      </c>
      <c r="K60" s="21">
        <v>1.7849043931048091E-2</v>
      </c>
    </row>
    <row r="61" spans="1:11">
      <c r="A61" t="s">
        <v>96</v>
      </c>
      <c r="B61" t="s">
        <v>97</v>
      </c>
      <c r="C61" s="19">
        <v>8</v>
      </c>
      <c r="D61" s="19">
        <v>5</v>
      </c>
      <c r="E61" s="19">
        <v>1</v>
      </c>
      <c r="F61" s="23">
        <v>7.95</v>
      </c>
      <c r="G61" s="23">
        <v>9.8330001831054688</v>
      </c>
      <c r="H61" s="21">
        <v>0.2368553689440841</v>
      </c>
      <c r="I61" s="15">
        <v>10.062893231709797</v>
      </c>
      <c r="J61" s="28">
        <v>10.050000190734863</v>
      </c>
      <c r="K61" s="21">
        <v>-2.159204015035221E-2</v>
      </c>
    </row>
    <row r="62" spans="1:11">
      <c r="A62" t="s">
        <v>93</v>
      </c>
      <c r="B62" t="s">
        <v>94</v>
      </c>
      <c r="C62" s="19">
        <v>8</v>
      </c>
      <c r="D62" s="19">
        <v>5</v>
      </c>
      <c r="E62" s="19">
        <v>0</v>
      </c>
      <c r="F62" s="23">
        <v>13.45</v>
      </c>
      <c r="G62" s="23">
        <v>16.5</v>
      </c>
      <c r="H62" s="21">
        <v>0.22676579925650564</v>
      </c>
      <c r="I62" s="15">
        <v>0</v>
      </c>
      <c r="J62" s="28">
        <v>15.980999946594238</v>
      </c>
      <c r="K62" s="21">
        <v>3.2476068777934478E-2</v>
      </c>
    </row>
    <row r="63" spans="1:11">
      <c r="A63" t="s">
        <v>110</v>
      </c>
      <c r="B63" t="s">
        <v>111</v>
      </c>
      <c r="C63" s="19">
        <v>4</v>
      </c>
      <c r="D63" s="19">
        <v>4</v>
      </c>
      <c r="E63" s="19">
        <v>0</v>
      </c>
      <c r="F63" s="23">
        <v>4.1900000000000004</v>
      </c>
      <c r="G63" s="23">
        <v>5.0939998626708984</v>
      </c>
      <c r="H63" s="21">
        <v>0.21575175720069165</v>
      </c>
      <c r="I63" s="15">
        <v>0</v>
      </c>
      <c r="J63" s="28">
        <v>4.7189998626708984</v>
      </c>
      <c r="K63" s="21">
        <v>7.9465990869462419E-2</v>
      </c>
    </row>
    <row r="64" spans="1:11">
      <c r="A64" t="s">
        <v>162</v>
      </c>
      <c r="B64" t="s">
        <v>163</v>
      </c>
      <c r="C64" s="19">
        <v>13</v>
      </c>
      <c r="D64" s="19">
        <v>1</v>
      </c>
      <c r="E64" s="19">
        <v>0</v>
      </c>
      <c r="F64" s="23">
        <v>42.16</v>
      </c>
      <c r="G64" s="23">
        <v>50.923000335693359</v>
      </c>
      <c r="H64" s="21">
        <v>0.20785105160563005</v>
      </c>
      <c r="I64" s="15">
        <v>3.2258064855434414</v>
      </c>
      <c r="J64" s="28">
        <v>44.423000335693359</v>
      </c>
      <c r="K64" s="21">
        <v>0.14632059858364241</v>
      </c>
    </row>
    <row r="65" spans="1:11">
      <c r="A65" t="s">
        <v>100</v>
      </c>
      <c r="B65" t="s">
        <v>101</v>
      </c>
      <c r="C65" s="19">
        <v>5</v>
      </c>
      <c r="D65" s="19">
        <v>2</v>
      </c>
      <c r="E65" s="19">
        <v>0</v>
      </c>
      <c r="F65" s="23">
        <v>14.55</v>
      </c>
      <c r="G65" s="23">
        <v>17.5</v>
      </c>
      <c r="H65" s="21">
        <v>0.20274914089347074</v>
      </c>
      <c r="I65" s="15">
        <v>3.2989689984272439</v>
      </c>
      <c r="J65" s="28">
        <v>16.929000854492188</v>
      </c>
      <c r="K65" s="21">
        <v>3.3729051727012897E-2</v>
      </c>
    </row>
    <row r="66" spans="1:11">
      <c r="A66" t="s">
        <v>130</v>
      </c>
      <c r="B66" t="s">
        <v>131</v>
      </c>
      <c r="C66" s="19">
        <v>9</v>
      </c>
      <c r="D66" s="19">
        <v>2</v>
      </c>
      <c r="E66" s="19">
        <v>1</v>
      </c>
      <c r="F66" s="23">
        <v>20.89</v>
      </c>
      <c r="G66" s="23">
        <v>25.041999816894531</v>
      </c>
      <c r="H66" s="21">
        <v>0.19875537658662185</v>
      </c>
      <c r="I66" s="15">
        <v>7.4676876150289191</v>
      </c>
      <c r="J66" s="28">
        <v>25.166999816894531</v>
      </c>
      <c r="K66" s="31">
        <v>-4.9668216676382647E-3</v>
      </c>
    </row>
    <row r="67" spans="1:11">
      <c r="A67" t="s">
        <v>116</v>
      </c>
      <c r="B67" t="s">
        <v>117</v>
      </c>
      <c r="C67" s="19">
        <v>11</v>
      </c>
      <c r="D67" s="19">
        <v>12</v>
      </c>
      <c r="E67" s="19">
        <v>0</v>
      </c>
      <c r="F67" s="23">
        <v>46.11</v>
      </c>
      <c r="G67" s="23">
        <v>54.668998718261719</v>
      </c>
      <c r="H67" s="21">
        <v>0.18562131247585598</v>
      </c>
      <c r="I67" s="15">
        <v>4.5109519056735081</v>
      </c>
      <c r="J67" s="28">
        <v>51.859001159667969</v>
      </c>
      <c r="K67" s="21">
        <v>5.4185339010716517E-2</v>
      </c>
    </row>
    <row r="68" spans="1:11">
      <c r="A68" t="s">
        <v>132</v>
      </c>
      <c r="B68" t="s">
        <v>133</v>
      </c>
      <c r="C68" s="19">
        <v>6</v>
      </c>
      <c r="D68" s="19">
        <v>2</v>
      </c>
      <c r="E68" s="19">
        <v>0</v>
      </c>
      <c r="F68" s="23">
        <v>7.93</v>
      </c>
      <c r="G68" s="23">
        <v>9.375</v>
      </c>
      <c r="H68" s="21">
        <v>0.18221941992433799</v>
      </c>
      <c r="I68" s="15">
        <v>5.0441362668406615</v>
      </c>
      <c r="J68" s="28">
        <v>9.0620002746582031</v>
      </c>
      <c r="K68" s="21">
        <v>3.4539805325000665E-2</v>
      </c>
    </row>
    <row r="69" spans="1:11">
      <c r="A69" t="s">
        <v>138</v>
      </c>
      <c r="B69" t="s">
        <v>139</v>
      </c>
      <c r="C69" s="19">
        <v>15</v>
      </c>
      <c r="D69" s="19">
        <v>1</v>
      </c>
      <c r="E69" s="19">
        <v>0</v>
      </c>
      <c r="F69" s="23">
        <v>72.88</v>
      </c>
      <c r="G69" s="23">
        <v>84.405998229980469</v>
      </c>
      <c r="H69" s="21">
        <v>0.15815035990642801</v>
      </c>
      <c r="I69" s="15">
        <v>1.4270032407423539</v>
      </c>
      <c r="J69" s="28">
        <v>81</v>
      </c>
      <c r="K69" s="21">
        <v>4.2049360863956407E-2</v>
      </c>
    </row>
    <row r="70" spans="1:11">
      <c r="A70" t="s">
        <v>154</v>
      </c>
      <c r="B70" t="s">
        <v>155</v>
      </c>
      <c r="C70" s="19">
        <v>12</v>
      </c>
      <c r="D70" s="19">
        <v>7</v>
      </c>
      <c r="E70" s="19">
        <v>2</v>
      </c>
      <c r="F70" s="23">
        <v>46.26</v>
      </c>
      <c r="G70" s="23">
        <v>53.4739990234375</v>
      </c>
      <c r="H70" s="21">
        <v>0.15594463950362089</v>
      </c>
      <c r="I70" s="15">
        <v>7.6740163258026035</v>
      </c>
      <c r="J70" s="28">
        <v>56.13800048828125</v>
      </c>
      <c r="K70" s="21">
        <v>-4.7454512837518281E-2</v>
      </c>
    </row>
    <row r="71" spans="1:11">
      <c r="A71" t="s">
        <v>151</v>
      </c>
      <c r="B71" t="s">
        <v>152</v>
      </c>
      <c r="C71" s="19">
        <v>10</v>
      </c>
      <c r="D71" s="19">
        <v>1</v>
      </c>
      <c r="E71" s="19">
        <v>0</v>
      </c>
      <c r="F71" s="23">
        <v>57.37</v>
      </c>
      <c r="G71" s="23">
        <v>65.404998779296875</v>
      </c>
      <c r="H71" s="21">
        <v>0.14005575700360604</v>
      </c>
      <c r="I71" s="15">
        <v>0.20916855031861775</v>
      </c>
      <c r="J71" s="28">
        <v>56.58599853515625</v>
      </c>
      <c r="K71" s="21">
        <v>0.15585127898134515</v>
      </c>
    </row>
    <row r="72" spans="1:11">
      <c r="A72" t="s">
        <v>108</v>
      </c>
      <c r="B72" t="s">
        <v>109</v>
      </c>
      <c r="C72" s="19">
        <v>8</v>
      </c>
      <c r="D72" s="19">
        <v>5</v>
      </c>
      <c r="E72" s="19">
        <v>0</v>
      </c>
      <c r="F72" s="23">
        <v>26.87</v>
      </c>
      <c r="G72" s="23">
        <v>30.576999664306641</v>
      </c>
      <c r="H72" s="21">
        <v>0.1379605383069088</v>
      </c>
      <c r="I72" s="15">
        <v>0</v>
      </c>
      <c r="J72" s="28">
        <v>27.75</v>
      </c>
      <c r="K72" s="21">
        <v>0.10187386177681587</v>
      </c>
    </row>
    <row r="73" spans="1:11">
      <c r="A73" t="s">
        <v>160</v>
      </c>
      <c r="B73" t="s">
        <v>161</v>
      </c>
      <c r="C73" s="19">
        <v>14</v>
      </c>
      <c r="D73" s="19">
        <v>2</v>
      </c>
      <c r="E73" s="19">
        <v>0</v>
      </c>
      <c r="F73" s="23">
        <v>23.44</v>
      </c>
      <c r="G73" s="23">
        <v>26.603000640869141</v>
      </c>
      <c r="H73" s="21">
        <v>0.13494030037837623</v>
      </c>
      <c r="I73" s="15">
        <v>2.9010239212993061</v>
      </c>
      <c r="J73" s="28">
        <v>24.222000122070313</v>
      </c>
      <c r="K73" s="21">
        <v>9.8299087887021214E-2</v>
      </c>
    </row>
    <row r="74" spans="1:11">
      <c r="A74" t="s">
        <v>143</v>
      </c>
      <c r="B74" t="s">
        <v>144</v>
      </c>
      <c r="C74" s="19">
        <v>11</v>
      </c>
      <c r="D74" s="19">
        <v>6</v>
      </c>
      <c r="E74" s="19">
        <v>0</v>
      </c>
      <c r="F74" s="23">
        <v>43.96</v>
      </c>
      <c r="G74" s="23">
        <v>49.833000183105469</v>
      </c>
      <c r="H74" s="21">
        <v>0.13359873027992419</v>
      </c>
      <c r="I74" s="15">
        <v>6.0737035402501025</v>
      </c>
      <c r="J74" s="28">
        <v>50.068000793457031</v>
      </c>
      <c r="K74" s="31">
        <v>-4.693628797382954E-3</v>
      </c>
    </row>
    <row r="75" spans="1:11">
      <c r="A75" t="s">
        <v>147</v>
      </c>
      <c r="B75" t="s">
        <v>148</v>
      </c>
      <c r="C75" s="19">
        <v>8</v>
      </c>
      <c r="D75" s="19">
        <v>3</v>
      </c>
      <c r="E75" s="19">
        <v>0</v>
      </c>
      <c r="F75" s="23">
        <v>15.03</v>
      </c>
      <c r="G75" s="23">
        <v>16.840999603271484</v>
      </c>
      <c r="H75" s="21">
        <v>0.1204923222402851</v>
      </c>
      <c r="I75" s="15">
        <v>8.7824354787231371</v>
      </c>
      <c r="J75" s="28">
        <v>16.472000122070313</v>
      </c>
      <c r="K75" s="21">
        <v>2.2401619625218503E-2</v>
      </c>
    </row>
    <row r="76" spans="1:11">
      <c r="A76" t="s">
        <v>122</v>
      </c>
      <c r="B76" t="s">
        <v>123</v>
      </c>
      <c r="C76" s="19">
        <v>7</v>
      </c>
      <c r="D76" s="19">
        <v>11</v>
      </c>
      <c r="E76" s="19">
        <v>1</v>
      </c>
      <c r="F76" s="23">
        <v>78.5</v>
      </c>
      <c r="G76" s="23">
        <v>87.316001892089844</v>
      </c>
      <c r="H76" s="21">
        <v>0.11230575658713177</v>
      </c>
      <c r="I76" s="15">
        <v>2.547770700636943</v>
      </c>
      <c r="J76" s="28">
        <v>80.944000244140625</v>
      </c>
      <c r="K76" s="21">
        <v>7.8721111246419714E-2</v>
      </c>
    </row>
    <row r="77" spans="1:11">
      <c r="A77" t="s">
        <v>158</v>
      </c>
      <c r="B77" t="s">
        <v>159</v>
      </c>
      <c r="C77" s="19">
        <v>6</v>
      </c>
      <c r="D77" s="19">
        <v>7</v>
      </c>
      <c r="E77" s="19">
        <v>0</v>
      </c>
      <c r="F77" s="23">
        <v>24.75</v>
      </c>
      <c r="G77" s="23">
        <v>27.346000671386719</v>
      </c>
      <c r="H77" s="21">
        <v>0.104888916015625</v>
      </c>
      <c r="I77" s="15">
        <v>3.8787877920902138</v>
      </c>
      <c r="J77" s="28">
        <v>26.5</v>
      </c>
      <c r="K77" s="21">
        <v>3.1924553637234669E-2</v>
      </c>
    </row>
    <row r="78" spans="1:11">
      <c r="A78" t="s">
        <v>156</v>
      </c>
      <c r="B78" t="s">
        <v>157</v>
      </c>
      <c r="C78" s="19">
        <v>15</v>
      </c>
      <c r="D78" s="19">
        <v>8</v>
      </c>
      <c r="E78" s="19">
        <v>0</v>
      </c>
      <c r="F78" s="23">
        <v>91.55</v>
      </c>
      <c r="G78" s="23">
        <v>98.61199951171875</v>
      </c>
      <c r="H78" s="21">
        <v>7.7138170526693098E-2</v>
      </c>
      <c r="I78" s="15">
        <v>4.3691971600218462</v>
      </c>
      <c r="J78" s="28">
        <v>93.65899658203125</v>
      </c>
      <c r="K78" s="21">
        <v>5.2883365297955238E-2</v>
      </c>
    </row>
    <row r="79" spans="1:11">
      <c r="A79" t="s">
        <v>149</v>
      </c>
      <c r="B79" t="s">
        <v>150</v>
      </c>
      <c r="C79" s="19">
        <v>6</v>
      </c>
      <c r="D79" s="19">
        <v>7</v>
      </c>
      <c r="E79" s="19">
        <v>0</v>
      </c>
      <c r="F79" s="23">
        <v>32.89</v>
      </c>
      <c r="G79" s="23">
        <v>35.153999328613281</v>
      </c>
      <c r="H79" s="21">
        <v>6.8835491900677434E-2</v>
      </c>
      <c r="I79" s="15">
        <v>6.0808756460930375</v>
      </c>
      <c r="J79" s="28">
        <v>35.384998321533203</v>
      </c>
      <c r="K79" s="21">
        <v>-6.5281617599893919E-3</v>
      </c>
    </row>
    <row r="80" spans="1:11">
      <c r="A80" t="s">
        <v>166</v>
      </c>
      <c r="B80" t="s">
        <v>167</v>
      </c>
      <c r="C80" s="19">
        <v>10</v>
      </c>
      <c r="D80" s="19">
        <v>10</v>
      </c>
      <c r="E80" s="19">
        <v>2</v>
      </c>
      <c r="F80" s="23">
        <v>49.92</v>
      </c>
      <c r="G80" s="23">
        <v>52.527000427246094</v>
      </c>
      <c r="H80" s="21">
        <v>5.2223566250923316E-2</v>
      </c>
      <c r="I80" s="15">
        <v>7.4519231342352343</v>
      </c>
      <c r="J80" s="28">
        <v>53.437999725341797</v>
      </c>
      <c r="K80" s="21">
        <v>-1.7047780657547362E-2</v>
      </c>
    </row>
    <row r="81" spans="1:11">
      <c r="H81" s="22" t="s">
        <v>494</v>
      </c>
      <c r="I81" s="15"/>
    </row>
    <row r="82" spans="1:11">
      <c r="A82" s="16" t="s">
        <v>174</v>
      </c>
      <c r="H82" s="22" t="s">
        <v>494</v>
      </c>
      <c r="I82" s="15"/>
    </row>
    <row r="83" spans="1:11">
      <c r="A83" t="s">
        <v>223</v>
      </c>
      <c r="B83" s="11" t="s">
        <v>521</v>
      </c>
      <c r="C83" s="19">
        <v>12</v>
      </c>
      <c r="D83" s="19">
        <v>2</v>
      </c>
      <c r="E83" s="19">
        <v>0</v>
      </c>
      <c r="F83" s="23">
        <v>21.06</v>
      </c>
      <c r="G83" s="23">
        <v>38.91400146484375</v>
      </c>
      <c r="H83" s="21">
        <v>0.84776835065734812</v>
      </c>
      <c r="I83" s="15">
        <v>2.571130127195846</v>
      </c>
      <c r="J83" s="28">
        <v>40.930000305175781</v>
      </c>
      <c r="K83" s="21">
        <v>-4.9254796611303692E-2</v>
      </c>
    </row>
    <row r="84" spans="1:11">
      <c r="A84" t="s">
        <v>219</v>
      </c>
      <c r="B84" t="s">
        <v>220</v>
      </c>
      <c r="C84" s="19">
        <v>7</v>
      </c>
      <c r="D84" s="19">
        <v>0</v>
      </c>
      <c r="E84" s="19">
        <v>0</v>
      </c>
      <c r="F84" s="23">
        <v>33.33</v>
      </c>
      <c r="G84" s="23">
        <v>53</v>
      </c>
      <c r="H84" s="21">
        <v>0.59015901590159026</v>
      </c>
      <c r="I84" s="15">
        <v>0</v>
      </c>
      <c r="J84" s="28">
        <v>54.429000854492188</v>
      </c>
      <c r="K84" s="21">
        <v>-2.6254401735435272E-2</v>
      </c>
    </row>
    <row r="85" spans="1:11">
      <c r="A85" t="s">
        <v>193</v>
      </c>
      <c r="B85" t="s">
        <v>194</v>
      </c>
      <c r="C85" s="19">
        <v>9</v>
      </c>
      <c r="D85" s="19">
        <v>1</v>
      </c>
      <c r="E85" s="19">
        <v>0</v>
      </c>
      <c r="F85" s="23">
        <v>120.03</v>
      </c>
      <c r="G85" s="23">
        <v>175.19999694824219</v>
      </c>
      <c r="H85" s="21">
        <v>0.45963506580223434</v>
      </c>
      <c r="I85" s="15">
        <v>3.1992001284423157</v>
      </c>
      <c r="J85" s="28">
        <v>177.19999694824219</v>
      </c>
      <c r="K85" s="21">
        <v>-1.1286681909956093E-2</v>
      </c>
    </row>
    <row r="86" spans="1:11">
      <c r="A86" t="s">
        <v>197</v>
      </c>
      <c r="B86" t="s">
        <v>198</v>
      </c>
      <c r="C86" s="19">
        <v>8</v>
      </c>
      <c r="D86" s="19">
        <v>2</v>
      </c>
      <c r="E86" s="19">
        <v>1</v>
      </c>
      <c r="F86" s="23">
        <v>45.39</v>
      </c>
      <c r="G86" s="23">
        <v>61.271999359130859</v>
      </c>
      <c r="H86" s="21">
        <v>0.34990084510092218</v>
      </c>
      <c r="I86" s="15">
        <v>0.83475654990327974</v>
      </c>
      <c r="J86" s="28">
        <v>62.28900146484375</v>
      </c>
      <c r="K86" s="21">
        <v>-1.6327153779899524E-2</v>
      </c>
    </row>
    <row r="87" spans="1:11">
      <c r="A87" t="s">
        <v>191</v>
      </c>
      <c r="B87" t="s">
        <v>192</v>
      </c>
      <c r="C87" s="19">
        <v>1</v>
      </c>
      <c r="D87" s="19">
        <v>7</v>
      </c>
      <c r="E87" s="19">
        <v>3</v>
      </c>
      <c r="F87" s="23">
        <v>26.22</v>
      </c>
      <c r="G87" s="23">
        <v>35.099998474121094</v>
      </c>
      <c r="H87" s="21">
        <v>0.33867271068348953</v>
      </c>
      <c r="I87" s="15">
        <v>7.1700991427598337</v>
      </c>
      <c r="J87" s="28">
        <v>36.636001586914063</v>
      </c>
      <c r="K87" s="21">
        <v>-4.1926057600718374E-2</v>
      </c>
    </row>
    <row r="88" spans="1:11">
      <c r="A88" t="s">
        <v>195</v>
      </c>
      <c r="B88" s="11" t="s">
        <v>520</v>
      </c>
      <c r="C88" s="19">
        <v>7</v>
      </c>
      <c r="D88" s="19">
        <v>1</v>
      </c>
      <c r="E88" s="19">
        <v>0</v>
      </c>
      <c r="F88" s="23">
        <v>19.829999999999998</v>
      </c>
      <c r="G88" s="23">
        <v>25.687999725341797</v>
      </c>
      <c r="H88" s="21">
        <v>0.29541097959363588</v>
      </c>
      <c r="I88" s="15">
        <v>2.0171457688374406</v>
      </c>
      <c r="J88" s="28">
        <v>25.722000122070313</v>
      </c>
      <c r="K88" s="21">
        <v>-1.321841091950784E-3</v>
      </c>
    </row>
    <row r="89" spans="1:11">
      <c r="A89" t="s">
        <v>183</v>
      </c>
      <c r="B89" t="s">
        <v>184</v>
      </c>
      <c r="C89" s="19">
        <v>3</v>
      </c>
      <c r="D89" s="19">
        <v>1</v>
      </c>
      <c r="E89" s="19">
        <v>0</v>
      </c>
      <c r="F89" s="23">
        <v>82.45</v>
      </c>
      <c r="G89" s="23">
        <v>106.75</v>
      </c>
      <c r="H89" s="21">
        <v>0.2947240751970891</v>
      </c>
      <c r="I89" s="15">
        <v>0.48514251784167911</v>
      </c>
      <c r="J89" s="28">
        <v>103</v>
      </c>
      <c r="K89" s="21">
        <v>3.640776699029126E-2</v>
      </c>
    </row>
    <row r="90" spans="1:11">
      <c r="A90" t="s">
        <v>177</v>
      </c>
      <c r="B90" t="s">
        <v>178</v>
      </c>
      <c r="C90" s="19">
        <v>8</v>
      </c>
      <c r="D90" s="19">
        <v>0</v>
      </c>
      <c r="E90" s="19">
        <v>0</v>
      </c>
      <c r="F90" s="23">
        <v>74.08</v>
      </c>
      <c r="G90" s="23">
        <v>94.833000183105469</v>
      </c>
      <c r="H90" s="21">
        <v>0.28014309102464191</v>
      </c>
      <c r="I90" s="15">
        <v>2.0518358273846027</v>
      </c>
      <c r="J90" s="28">
        <v>94.333000183105469</v>
      </c>
      <c r="K90" s="21">
        <v>5.300372075832136E-3</v>
      </c>
    </row>
    <row r="91" spans="1:11">
      <c r="A91" t="s">
        <v>181</v>
      </c>
      <c r="B91" t="s">
        <v>182</v>
      </c>
      <c r="C91" s="19">
        <v>1</v>
      </c>
      <c r="D91" s="19">
        <v>2</v>
      </c>
      <c r="E91" s="19">
        <v>0</v>
      </c>
      <c r="F91" s="23">
        <v>42.35</v>
      </c>
      <c r="G91" s="23">
        <v>53.193000793457031</v>
      </c>
      <c r="H91" s="21">
        <v>0.25603307658694285</v>
      </c>
      <c r="I91" s="15">
        <v>3.2297520598104175</v>
      </c>
      <c r="J91" s="28">
        <v>54.333000183105469</v>
      </c>
      <c r="K91" s="21">
        <v>-2.0981712510013642E-2</v>
      </c>
    </row>
    <row r="92" spans="1:11">
      <c r="A92" t="s">
        <v>187</v>
      </c>
      <c r="B92" t="s">
        <v>188</v>
      </c>
      <c r="C92" s="19">
        <v>3</v>
      </c>
      <c r="D92" s="19">
        <v>5</v>
      </c>
      <c r="E92" s="19">
        <v>0</v>
      </c>
      <c r="F92" s="23">
        <v>13.92</v>
      </c>
      <c r="G92" s="23">
        <v>17.357000350952148</v>
      </c>
      <c r="H92" s="21">
        <v>0.24691094475230951</v>
      </c>
      <c r="I92" s="15">
        <v>5.7471265224204666</v>
      </c>
      <c r="J92" s="28">
        <v>19.25</v>
      </c>
      <c r="K92" s="21">
        <v>-9.8337644106381905E-2</v>
      </c>
    </row>
    <row r="93" spans="1:11">
      <c r="A93" t="s">
        <v>179</v>
      </c>
      <c r="B93" t="s">
        <v>180</v>
      </c>
      <c r="C93" s="19">
        <v>7</v>
      </c>
      <c r="D93" s="19">
        <v>0</v>
      </c>
      <c r="E93" s="19">
        <v>1</v>
      </c>
      <c r="F93" s="23">
        <v>1223.48</v>
      </c>
      <c r="G93" s="23">
        <v>1495.4000244140625</v>
      </c>
      <c r="H93" s="21">
        <v>0.22225130317950639</v>
      </c>
      <c r="I93" s="15">
        <v>1.1015300811219824</v>
      </c>
      <c r="J93" s="28">
        <v>1371.469970703125</v>
      </c>
      <c r="K93" s="21">
        <v>9.0362936380882664E-2</v>
      </c>
    </row>
    <row r="94" spans="1:11">
      <c r="A94" t="s">
        <v>175</v>
      </c>
      <c r="B94" t="s">
        <v>176</v>
      </c>
      <c r="C94" s="19">
        <v>7</v>
      </c>
      <c r="D94" s="19">
        <v>5</v>
      </c>
      <c r="E94" s="19">
        <v>0</v>
      </c>
      <c r="F94" s="23">
        <v>88.66</v>
      </c>
      <c r="G94" s="23">
        <v>104.22200012207031</v>
      </c>
      <c r="H94" s="21">
        <v>0.17552447690131193</v>
      </c>
      <c r="I94" s="15">
        <v>4.601849677087813</v>
      </c>
      <c r="J94" s="28">
        <v>104.63600158691406</v>
      </c>
      <c r="K94" s="21">
        <v>-3.9565872029223795E-3</v>
      </c>
    </row>
    <row r="95" spans="1:11">
      <c r="A95" t="s">
        <v>221</v>
      </c>
      <c r="B95" t="s">
        <v>222</v>
      </c>
      <c r="C95" s="19">
        <v>6</v>
      </c>
      <c r="D95" s="19">
        <v>2</v>
      </c>
      <c r="E95" s="19">
        <v>0</v>
      </c>
      <c r="F95" s="23">
        <v>84.73</v>
      </c>
      <c r="G95" s="23">
        <v>99.25</v>
      </c>
      <c r="H95" s="21">
        <v>0.17136787442464294</v>
      </c>
      <c r="I95" s="15">
        <v>3.6114716662097734</v>
      </c>
      <c r="J95" s="28">
        <v>100.25</v>
      </c>
      <c r="K95" s="21">
        <v>-9.9750623441396506E-3</v>
      </c>
    </row>
    <row r="96" spans="1:11">
      <c r="A96" t="s">
        <v>189</v>
      </c>
      <c r="B96" t="s">
        <v>190</v>
      </c>
      <c r="C96" s="19">
        <v>5</v>
      </c>
      <c r="D96" s="19">
        <v>3</v>
      </c>
      <c r="E96" s="19">
        <v>0</v>
      </c>
      <c r="F96" s="23">
        <v>34.11</v>
      </c>
      <c r="G96" s="23">
        <v>39.856998443603516</v>
      </c>
      <c r="H96" s="21">
        <v>0.16848426982126991</v>
      </c>
      <c r="I96" s="15">
        <v>6.5963060686015833</v>
      </c>
      <c r="J96" s="28">
        <v>45.125</v>
      </c>
      <c r="K96" s="21">
        <v>-0.11674241676224896</v>
      </c>
    </row>
    <row r="97" spans="1:11">
      <c r="A97" t="s">
        <v>199</v>
      </c>
      <c r="B97" t="s">
        <v>200</v>
      </c>
      <c r="C97" s="19">
        <v>2</v>
      </c>
      <c r="D97" s="19">
        <v>7</v>
      </c>
      <c r="E97" s="19">
        <v>0</v>
      </c>
      <c r="F97" s="23">
        <v>34.93</v>
      </c>
      <c r="G97" s="23">
        <v>40.666999816894531</v>
      </c>
      <c r="H97" s="21">
        <v>0.16424276601473037</v>
      </c>
      <c r="I97" s="15">
        <v>6.0120237750717678</v>
      </c>
      <c r="J97" s="28">
        <v>42.299999237060547</v>
      </c>
      <c r="K97" s="21">
        <v>-3.8605187934265643E-2</v>
      </c>
    </row>
    <row r="98" spans="1:11">
      <c r="A98" t="s">
        <v>201</v>
      </c>
      <c r="B98" t="s">
        <v>202</v>
      </c>
      <c r="C98" s="19">
        <v>10</v>
      </c>
      <c r="D98" s="19">
        <v>6</v>
      </c>
      <c r="E98" s="19">
        <v>1</v>
      </c>
      <c r="F98" s="23">
        <v>116.05</v>
      </c>
      <c r="G98" s="23">
        <v>134.77799987792969</v>
      </c>
      <c r="H98" s="21">
        <v>0.16137871501878234</v>
      </c>
      <c r="I98" s="15">
        <v>4.6531668206526771</v>
      </c>
      <c r="J98" s="28">
        <v>135.19700622558594</v>
      </c>
      <c r="K98" s="21">
        <v>-3.0992280032969646E-3</v>
      </c>
    </row>
    <row r="99" spans="1:11">
      <c r="A99" t="s">
        <v>213</v>
      </c>
      <c r="B99" t="s">
        <v>214</v>
      </c>
      <c r="C99" s="19">
        <v>10</v>
      </c>
      <c r="D99" s="19">
        <v>4</v>
      </c>
      <c r="E99" s="19">
        <v>1</v>
      </c>
      <c r="F99" s="23">
        <v>109.49</v>
      </c>
      <c r="G99" s="23">
        <v>126.16799926757813</v>
      </c>
      <c r="H99" s="21">
        <v>0.15232440649902393</v>
      </c>
      <c r="I99" s="15">
        <v>5.3703535614585061</v>
      </c>
      <c r="J99" s="28">
        <v>127.23799896240234</v>
      </c>
      <c r="K99" s="21">
        <v>-8.4094351023265759E-3</v>
      </c>
    </row>
    <row r="100" spans="1:11">
      <c r="A100" t="s">
        <v>185</v>
      </c>
      <c r="B100" t="s">
        <v>186</v>
      </c>
      <c r="C100" s="19">
        <v>9</v>
      </c>
      <c r="D100" s="19">
        <v>7</v>
      </c>
      <c r="E100" s="19">
        <v>1</v>
      </c>
      <c r="F100" s="23">
        <v>25.48</v>
      </c>
      <c r="G100" s="23">
        <v>29.128000259399414</v>
      </c>
      <c r="H100" s="21">
        <v>0.14317112478019675</v>
      </c>
      <c r="I100" s="15">
        <v>5.7299844511262661</v>
      </c>
      <c r="J100" s="28">
        <v>29.739999771118164</v>
      </c>
      <c r="K100" s="21">
        <v>-2.0578329402446395E-2</v>
      </c>
    </row>
    <row r="101" spans="1:11">
      <c r="A101" t="s">
        <v>207</v>
      </c>
      <c r="B101" t="s">
        <v>208</v>
      </c>
      <c r="C101" s="19">
        <v>7</v>
      </c>
      <c r="D101" s="19">
        <v>3</v>
      </c>
      <c r="E101" s="19">
        <v>1</v>
      </c>
      <c r="F101" s="23">
        <v>28.75</v>
      </c>
      <c r="G101" s="23">
        <v>32.700000762939453</v>
      </c>
      <c r="H101" s="21">
        <v>0.13739133088485053</v>
      </c>
      <c r="I101" s="15">
        <v>4.5913045302681299</v>
      </c>
      <c r="J101" s="28">
        <v>32.636001586914063</v>
      </c>
      <c r="K101" s="21">
        <v>1.9609992926048923E-3</v>
      </c>
    </row>
    <row r="102" spans="1:11">
      <c r="A102" t="s">
        <v>227</v>
      </c>
      <c r="B102" s="11" t="s">
        <v>519</v>
      </c>
      <c r="C102" s="19">
        <v>7</v>
      </c>
      <c r="D102" s="19">
        <v>4</v>
      </c>
      <c r="E102" s="19">
        <v>2</v>
      </c>
      <c r="F102" s="23">
        <v>43.3</v>
      </c>
      <c r="G102" s="23">
        <v>49.159999847412109</v>
      </c>
      <c r="H102" s="21">
        <v>0.13533486945524509</v>
      </c>
      <c r="I102" s="15">
        <v>4.0002216092433454</v>
      </c>
      <c r="J102" s="28">
        <v>51.161998748779297</v>
      </c>
      <c r="K102" s="21">
        <v>-3.9130584229079876E-2</v>
      </c>
    </row>
    <row r="103" spans="1:11">
      <c r="A103" t="s">
        <v>225</v>
      </c>
      <c r="B103" t="s">
        <v>226</v>
      </c>
      <c r="C103" s="19">
        <v>7</v>
      </c>
      <c r="D103" s="19">
        <v>3</v>
      </c>
      <c r="E103" s="19">
        <v>0</v>
      </c>
      <c r="F103" s="23">
        <v>37.770000000000003</v>
      </c>
      <c r="G103" s="23">
        <v>42.849998474121094</v>
      </c>
      <c r="H103" s="21">
        <v>0.13449823865822319</v>
      </c>
      <c r="I103" s="15">
        <v>1.4561821867114877</v>
      </c>
      <c r="J103" s="28">
        <v>42.227001190185547</v>
      </c>
      <c r="K103" s="21">
        <v>1.4753528935896701E-2</v>
      </c>
    </row>
    <row r="104" spans="1:11">
      <c r="A104" t="s">
        <v>211</v>
      </c>
      <c r="B104" t="s">
        <v>212</v>
      </c>
      <c r="C104" s="19">
        <v>3</v>
      </c>
      <c r="D104" s="19">
        <v>10</v>
      </c>
      <c r="E104" s="19">
        <v>3</v>
      </c>
      <c r="F104" s="23">
        <v>51.82</v>
      </c>
      <c r="G104" s="23">
        <v>58.557998657226563</v>
      </c>
      <c r="H104" s="21">
        <v>0.13002699068364651</v>
      </c>
      <c r="I104" s="15">
        <v>6.7155538770233241</v>
      </c>
      <c r="J104" s="28">
        <v>59.284999847412109</v>
      </c>
      <c r="K104" s="21">
        <v>-1.2262818454190848E-2</v>
      </c>
    </row>
    <row r="105" spans="1:11">
      <c r="A105" t="s">
        <v>205</v>
      </c>
      <c r="B105" t="s">
        <v>206</v>
      </c>
      <c r="C105" s="19">
        <v>11</v>
      </c>
      <c r="D105" s="19">
        <v>4</v>
      </c>
      <c r="E105" s="19">
        <v>1</v>
      </c>
      <c r="F105" s="23">
        <v>80.98</v>
      </c>
      <c r="G105" s="23">
        <v>90.18499755859375</v>
      </c>
      <c r="H105" s="21">
        <v>0.1136700118374135</v>
      </c>
      <c r="I105" s="15">
        <v>4.7419114771169566</v>
      </c>
      <c r="J105" s="28">
        <v>89.886001586914063</v>
      </c>
      <c r="K105" s="21">
        <v>3.3263908328437257E-3</v>
      </c>
    </row>
    <row r="106" spans="1:11">
      <c r="A106" t="s">
        <v>172</v>
      </c>
      <c r="B106" t="s">
        <v>173</v>
      </c>
      <c r="C106" s="19">
        <v>7</v>
      </c>
      <c r="D106" s="19">
        <v>8</v>
      </c>
      <c r="E106" s="19">
        <v>1</v>
      </c>
      <c r="F106" s="23">
        <v>65.599999999999994</v>
      </c>
      <c r="G106" s="23">
        <v>72.696998596191406</v>
      </c>
      <c r="H106" s="21">
        <v>0.10818595421023494</v>
      </c>
      <c r="I106" s="15">
        <v>4.5710802986439134</v>
      </c>
      <c r="J106" s="28">
        <v>73.21600341796875</v>
      </c>
      <c r="K106" s="21">
        <v>-7.0886800364463633E-3</v>
      </c>
    </row>
    <row r="107" spans="1:11">
      <c r="A107" t="s">
        <v>203</v>
      </c>
      <c r="B107" t="s">
        <v>204</v>
      </c>
      <c r="C107" s="19">
        <v>12</v>
      </c>
      <c r="D107" s="19">
        <v>2</v>
      </c>
      <c r="E107" s="19">
        <v>1</v>
      </c>
      <c r="F107" s="23">
        <v>198.84</v>
      </c>
      <c r="G107" s="23">
        <v>220.26699829101563</v>
      </c>
      <c r="H107" s="21">
        <v>0.10775999945189912</v>
      </c>
      <c r="I107" s="15">
        <v>2.2128344877124477</v>
      </c>
      <c r="J107" s="28">
        <v>218.04899597167969</v>
      </c>
      <c r="K107" s="21">
        <v>1.0172036378576183E-2</v>
      </c>
    </row>
    <row r="108" spans="1:11">
      <c r="A108" t="s">
        <v>217</v>
      </c>
      <c r="B108" t="s">
        <v>218</v>
      </c>
      <c r="C108" s="19">
        <v>0</v>
      </c>
      <c r="D108" s="19">
        <v>8</v>
      </c>
      <c r="E108" s="19">
        <v>0</v>
      </c>
      <c r="F108" s="23">
        <v>29.06</v>
      </c>
      <c r="G108" s="23">
        <v>32</v>
      </c>
      <c r="H108" s="21">
        <v>0.1011699931176876</v>
      </c>
      <c r="I108" s="15">
        <v>2.4776325829670665</v>
      </c>
      <c r="J108" s="28">
        <v>32.625</v>
      </c>
      <c r="K108" s="21">
        <v>-1.9157088122605363E-2</v>
      </c>
    </row>
    <row r="109" spans="1:11">
      <c r="A109" t="s">
        <v>209</v>
      </c>
      <c r="B109" t="s">
        <v>210</v>
      </c>
      <c r="C109" s="19">
        <v>3</v>
      </c>
      <c r="D109" s="19">
        <v>10</v>
      </c>
      <c r="E109" s="19">
        <v>2</v>
      </c>
      <c r="F109" s="23">
        <v>59.17</v>
      </c>
      <c r="G109" s="23">
        <v>64.816001892089844</v>
      </c>
      <c r="H109" s="21">
        <v>9.5420008316542876E-2</v>
      </c>
      <c r="I109" s="15">
        <v>7.1657930896031159</v>
      </c>
      <c r="J109" s="28">
        <v>67.581001281738281</v>
      </c>
      <c r="K109" s="21">
        <v>-4.0913856515996827E-2</v>
      </c>
    </row>
    <row r="110" spans="1:11">
      <c r="A110" t="s">
        <v>215</v>
      </c>
      <c r="B110" t="s">
        <v>216</v>
      </c>
      <c r="C110" s="19">
        <v>0</v>
      </c>
      <c r="D110" s="19">
        <v>8</v>
      </c>
      <c r="E110" s="19">
        <v>1</v>
      </c>
      <c r="F110" s="23">
        <v>40.15</v>
      </c>
      <c r="G110" s="23">
        <v>40.666999816894531</v>
      </c>
      <c r="H110" s="21">
        <v>1.2876707768232446E-2</v>
      </c>
      <c r="I110" s="15">
        <v>5.1805726617834491</v>
      </c>
      <c r="J110" s="28">
        <v>41.200000762939453</v>
      </c>
      <c r="K110" s="21">
        <v>-1.2936915926573745E-2</v>
      </c>
    </row>
    <row r="111" spans="1:11">
      <c r="H111" s="22" t="s">
        <v>494</v>
      </c>
      <c r="I111" s="15"/>
    </row>
    <row r="112" spans="1:11">
      <c r="A112" s="16" t="s">
        <v>231</v>
      </c>
      <c r="H112" s="22" t="s">
        <v>494</v>
      </c>
      <c r="I112" s="15"/>
    </row>
    <row r="113" spans="1:11">
      <c r="A113" t="s">
        <v>236</v>
      </c>
      <c r="B113" t="s">
        <v>237</v>
      </c>
      <c r="C113" s="19">
        <v>4</v>
      </c>
      <c r="D113" s="19">
        <v>12</v>
      </c>
      <c r="E113" s="19">
        <v>1</v>
      </c>
      <c r="F113" s="23">
        <v>2.63</v>
      </c>
      <c r="G113" s="23">
        <v>3.6730000972747803</v>
      </c>
      <c r="H113" s="21">
        <v>0.39657798375466935</v>
      </c>
      <c r="I113" s="15">
        <v>0</v>
      </c>
      <c r="J113" s="28">
        <v>3.8280000686645512</v>
      </c>
      <c r="K113" s="21">
        <v>-4.0491109877081259E-2</v>
      </c>
    </row>
    <row r="114" spans="1:11">
      <c r="A114" t="s">
        <v>229</v>
      </c>
      <c r="B114" t="s">
        <v>230</v>
      </c>
      <c r="C114" s="19">
        <v>1</v>
      </c>
      <c r="D114" s="19">
        <v>5</v>
      </c>
      <c r="E114" s="19">
        <v>1</v>
      </c>
      <c r="F114" s="23">
        <v>10.36</v>
      </c>
      <c r="G114" s="23">
        <v>14.015999794006348</v>
      </c>
      <c r="H114" s="21">
        <v>0.35289573301219579</v>
      </c>
      <c r="I114" s="15">
        <v>0</v>
      </c>
      <c r="J114" s="28">
        <v>12.930000305175781</v>
      </c>
      <c r="K114" s="21">
        <v>8.3990677741581254E-2</v>
      </c>
    </row>
    <row r="115" spans="1:11">
      <c r="A115" t="s">
        <v>232</v>
      </c>
      <c r="B115" t="s">
        <v>233</v>
      </c>
      <c r="C115" s="19">
        <v>3</v>
      </c>
      <c r="D115" s="19">
        <v>3</v>
      </c>
      <c r="E115" s="19">
        <v>0</v>
      </c>
      <c r="F115" s="23">
        <v>10.81</v>
      </c>
      <c r="G115" s="23">
        <v>13.583000183105469</v>
      </c>
      <c r="H115" s="21">
        <v>0.25652175606896099</v>
      </c>
      <c r="I115" s="15">
        <v>8.6586493016612636</v>
      </c>
      <c r="J115" s="28">
        <v>13.71399974822998</v>
      </c>
      <c r="K115" s="21">
        <v>-9.5522508042498247E-3</v>
      </c>
    </row>
    <row r="116" spans="1:11">
      <c r="A116" t="s">
        <v>234</v>
      </c>
      <c r="B116" s="11" t="s">
        <v>522</v>
      </c>
      <c r="C116" s="19">
        <v>4</v>
      </c>
      <c r="D116" s="19">
        <v>0</v>
      </c>
      <c r="E116" s="19">
        <v>0</v>
      </c>
      <c r="F116" s="23">
        <v>10.73</v>
      </c>
      <c r="G116" s="23">
        <v>12.625</v>
      </c>
      <c r="H116" s="21">
        <v>0.17660764212488345</v>
      </c>
      <c r="I116" s="15">
        <v>5.7036345624968146</v>
      </c>
      <c r="J116" s="28">
        <v>12.399999618530273</v>
      </c>
      <c r="K116" s="21">
        <v>1.8145192612223245E-2</v>
      </c>
    </row>
    <row r="117" spans="1:11">
      <c r="H117" s="22" t="s">
        <v>494</v>
      </c>
      <c r="I117" s="15"/>
    </row>
    <row r="118" spans="1:11">
      <c r="A118" s="16" t="s">
        <v>240</v>
      </c>
      <c r="H118" s="22" t="s">
        <v>494</v>
      </c>
      <c r="I118" s="15"/>
    </row>
    <row r="119" spans="1:11">
      <c r="A119" t="s">
        <v>289</v>
      </c>
      <c r="B119" t="s">
        <v>290</v>
      </c>
      <c r="C119" s="19">
        <v>8</v>
      </c>
      <c r="D119" s="19">
        <v>7</v>
      </c>
      <c r="E119" s="19">
        <v>0</v>
      </c>
      <c r="F119" s="23">
        <v>8.8800000000000008</v>
      </c>
      <c r="G119" s="23">
        <v>16.990999221801758</v>
      </c>
      <c r="H119" s="21">
        <v>0.91340081326596356</v>
      </c>
      <c r="I119" s="15">
        <v>0</v>
      </c>
      <c r="J119" s="28">
        <v>19.731000900268555</v>
      </c>
      <c r="K119" s="21">
        <v>-0.13886785025839735</v>
      </c>
    </row>
    <row r="120" spans="1:11">
      <c r="A120" t="s">
        <v>277</v>
      </c>
      <c r="B120" s="11" t="s">
        <v>523</v>
      </c>
      <c r="C120" s="19">
        <v>3</v>
      </c>
      <c r="D120" s="19">
        <v>0</v>
      </c>
      <c r="E120" s="19">
        <v>1</v>
      </c>
      <c r="F120" s="23">
        <v>20.77</v>
      </c>
      <c r="G120" s="23">
        <v>39.444999694824219</v>
      </c>
      <c r="H120" s="21">
        <v>0.89913335073780543</v>
      </c>
      <c r="I120" s="15">
        <v>1.6463649462322001</v>
      </c>
      <c r="J120" s="28">
        <v>40.425998687744141</v>
      </c>
      <c r="K120" s="21">
        <v>-2.4266537000045201E-2</v>
      </c>
    </row>
    <row r="121" spans="1:11">
      <c r="A121" t="s">
        <v>253</v>
      </c>
      <c r="B121" t="s">
        <v>254</v>
      </c>
      <c r="C121" s="19">
        <v>8</v>
      </c>
      <c r="D121" s="19">
        <v>4</v>
      </c>
      <c r="E121" s="19">
        <v>0</v>
      </c>
      <c r="F121" s="23">
        <v>87</v>
      </c>
      <c r="G121" s="23">
        <v>141.33299255371094</v>
      </c>
      <c r="H121" s="21">
        <v>0.62451715578978084</v>
      </c>
      <c r="I121" s="15">
        <v>1.3149425901215652</v>
      </c>
      <c r="J121" s="28">
        <v>142.75</v>
      </c>
      <c r="K121" s="21">
        <v>-9.9264969967710164E-3</v>
      </c>
    </row>
    <row r="122" spans="1:11">
      <c r="A122" t="s">
        <v>249</v>
      </c>
      <c r="B122" t="s">
        <v>250</v>
      </c>
      <c r="C122" s="19">
        <v>14</v>
      </c>
      <c r="D122" s="19">
        <v>1</v>
      </c>
      <c r="E122" s="19">
        <v>1</v>
      </c>
      <c r="F122" s="23">
        <v>18.05</v>
      </c>
      <c r="G122" s="23">
        <v>28.763999938964844</v>
      </c>
      <c r="H122" s="21">
        <v>0.59357340382076695</v>
      </c>
      <c r="I122" s="15">
        <v>0</v>
      </c>
      <c r="J122" s="28">
        <v>31.009000778198242</v>
      </c>
      <c r="K122" s="21">
        <v>-7.2398361214264281E-2</v>
      </c>
    </row>
    <row r="123" spans="1:11">
      <c r="A123" t="s">
        <v>247</v>
      </c>
      <c r="B123" s="11" t="s">
        <v>524</v>
      </c>
      <c r="C123" s="19">
        <v>9</v>
      </c>
      <c r="D123" s="19">
        <v>4</v>
      </c>
      <c r="E123" s="19">
        <v>3</v>
      </c>
      <c r="F123" s="23">
        <v>50.77</v>
      </c>
      <c r="G123" s="23">
        <v>79.5</v>
      </c>
      <c r="H123" s="21">
        <v>0.56588536537325185</v>
      </c>
      <c r="I123" s="15">
        <v>0</v>
      </c>
      <c r="J123" s="28">
        <v>80.416999816894531</v>
      </c>
      <c r="K123" s="21">
        <v>-1.1403059290728251E-2</v>
      </c>
    </row>
    <row r="124" spans="1:11">
      <c r="A124" t="s">
        <v>241</v>
      </c>
      <c r="B124" t="s">
        <v>242</v>
      </c>
      <c r="C124" s="19">
        <v>10</v>
      </c>
      <c r="D124" s="19">
        <v>0</v>
      </c>
      <c r="E124" s="19">
        <v>0</v>
      </c>
      <c r="F124" s="23">
        <v>45.72</v>
      </c>
      <c r="G124" s="23">
        <v>67.150001525878906</v>
      </c>
      <c r="H124" s="21">
        <v>0.46872269304197084</v>
      </c>
      <c r="I124" s="15">
        <v>5.5118109819040102</v>
      </c>
      <c r="J124" s="28">
        <v>67.75</v>
      </c>
      <c r="K124" s="21">
        <v>-8.8560660386877311E-3</v>
      </c>
    </row>
    <row r="125" spans="1:11">
      <c r="A125" t="s">
        <v>269</v>
      </c>
      <c r="B125" t="s">
        <v>270</v>
      </c>
      <c r="C125" s="19">
        <v>5</v>
      </c>
      <c r="D125" s="19">
        <v>16</v>
      </c>
      <c r="E125" s="19">
        <v>4</v>
      </c>
      <c r="F125" s="23">
        <v>5.01</v>
      </c>
      <c r="G125" s="23">
        <v>7.3029999732971191</v>
      </c>
      <c r="H125" s="21">
        <v>0.45768462540860666</v>
      </c>
      <c r="I125" s="15">
        <v>0</v>
      </c>
      <c r="J125" s="28">
        <v>7.5590000152587891</v>
      </c>
      <c r="K125" s="21">
        <v>-3.3866919095766869E-2</v>
      </c>
    </row>
    <row r="126" spans="1:11">
      <c r="A126" t="s">
        <v>243</v>
      </c>
      <c r="B126" t="s">
        <v>244</v>
      </c>
      <c r="C126" s="19">
        <v>7</v>
      </c>
      <c r="D126" s="19">
        <v>0</v>
      </c>
      <c r="E126" s="19">
        <v>0</v>
      </c>
      <c r="F126" s="23">
        <v>47</v>
      </c>
      <c r="G126" s="23">
        <v>67.857002258300781</v>
      </c>
      <c r="H126" s="21">
        <v>0.44376600549576128</v>
      </c>
      <c r="I126" s="15">
        <v>0</v>
      </c>
      <c r="J126" s="28">
        <v>69.857002258300781</v>
      </c>
      <c r="K126" s="21">
        <v>-2.8629914473067005E-2</v>
      </c>
    </row>
    <row r="127" spans="1:11">
      <c r="A127" t="s">
        <v>287</v>
      </c>
      <c r="B127" s="11" t="s">
        <v>525</v>
      </c>
      <c r="C127" s="19">
        <v>15</v>
      </c>
      <c r="D127" s="19">
        <v>0</v>
      </c>
      <c r="E127" s="19">
        <v>1</v>
      </c>
      <c r="F127" s="23">
        <v>40.840000000000003</v>
      </c>
      <c r="G127" s="23">
        <v>55.423000335693359</v>
      </c>
      <c r="H127" s="21">
        <v>0.35707640391021928</v>
      </c>
      <c r="I127" s="15">
        <v>0.17368101647921969</v>
      </c>
      <c r="J127" s="28">
        <v>55.220001220703125</v>
      </c>
      <c r="K127" s="21">
        <v>3.6761881655686343E-3</v>
      </c>
    </row>
    <row r="128" spans="1:11">
      <c r="A128" t="s">
        <v>257</v>
      </c>
      <c r="B128" t="s">
        <v>258</v>
      </c>
      <c r="C128" s="19">
        <v>5</v>
      </c>
      <c r="D128" s="19">
        <v>4</v>
      </c>
      <c r="E128" s="19">
        <v>0</v>
      </c>
      <c r="F128" s="23">
        <v>13.67</v>
      </c>
      <c r="G128" s="23">
        <v>17.611000061035156</v>
      </c>
      <c r="H128" s="21">
        <v>0.28829554213863617</v>
      </c>
      <c r="I128" s="15">
        <v>5.2670082561099454</v>
      </c>
      <c r="J128" s="28">
        <v>17.694000244140625</v>
      </c>
      <c r="K128" s="21">
        <v>-4.6908659410103883E-3</v>
      </c>
    </row>
    <row r="129" spans="1:11">
      <c r="A129" t="s">
        <v>267</v>
      </c>
      <c r="B129" t="s">
        <v>268</v>
      </c>
      <c r="C129" s="19">
        <v>12</v>
      </c>
      <c r="D129" s="19">
        <v>1</v>
      </c>
      <c r="E129" s="19">
        <v>0</v>
      </c>
      <c r="F129" s="23">
        <v>29.52</v>
      </c>
      <c r="G129" s="23">
        <v>37.75</v>
      </c>
      <c r="H129" s="21">
        <v>0.27879403794037944</v>
      </c>
      <c r="I129" s="15">
        <v>0</v>
      </c>
      <c r="J129" s="28">
        <v>37.666999816894531</v>
      </c>
      <c r="K129" s="21">
        <v>2.2035251947048148E-3</v>
      </c>
    </row>
    <row r="130" spans="1:11">
      <c r="A130" t="s">
        <v>281</v>
      </c>
      <c r="B130" t="s">
        <v>282</v>
      </c>
      <c r="C130" s="19">
        <v>7</v>
      </c>
      <c r="D130" s="19">
        <v>2</v>
      </c>
      <c r="E130" s="19">
        <v>0</v>
      </c>
      <c r="F130" s="23">
        <v>38.799999999999997</v>
      </c>
      <c r="G130" s="23">
        <v>49.555999755859375</v>
      </c>
      <c r="H130" s="21">
        <v>0.27721648855307679</v>
      </c>
      <c r="I130" s="15">
        <v>2.5773195876288661</v>
      </c>
      <c r="J130" s="28">
        <v>49.25</v>
      </c>
      <c r="K130" s="21">
        <v>6.2131930123730961E-3</v>
      </c>
    </row>
    <row r="131" spans="1:11">
      <c r="A131" t="s">
        <v>245</v>
      </c>
      <c r="B131" t="s">
        <v>246</v>
      </c>
      <c r="C131" s="19">
        <v>10</v>
      </c>
      <c r="D131" s="19">
        <v>2</v>
      </c>
      <c r="E131" s="19">
        <v>1</v>
      </c>
      <c r="F131" s="23">
        <v>39.950000000000003</v>
      </c>
      <c r="G131" s="23">
        <v>48.541000366210938</v>
      </c>
      <c r="H131" s="21">
        <v>0.21504381392267669</v>
      </c>
      <c r="I131" s="15">
        <v>0.20025030841517061</v>
      </c>
      <c r="J131" s="28">
        <v>47.919998168945313</v>
      </c>
      <c r="K131" s="21">
        <v>1.2959144845461767E-2</v>
      </c>
    </row>
    <row r="132" spans="1:11">
      <c r="A132" t="s">
        <v>261</v>
      </c>
      <c r="B132" t="s">
        <v>262</v>
      </c>
      <c r="C132" s="19">
        <v>15</v>
      </c>
      <c r="D132" s="19">
        <v>5</v>
      </c>
      <c r="E132" s="19">
        <v>0</v>
      </c>
      <c r="F132" s="23">
        <v>155.86000000000001</v>
      </c>
      <c r="G132" s="23">
        <v>188.81599426269531</v>
      </c>
      <c r="H132" s="21">
        <v>0.21144613282879055</v>
      </c>
      <c r="I132" s="15">
        <v>1.2112793499616057</v>
      </c>
      <c r="J132" s="28">
        <v>196.63800048828125</v>
      </c>
      <c r="K132" s="21">
        <v>-3.9778711165505846E-2</v>
      </c>
    </row>
    <row r="133" spans="1:11">
      <c r="A133" t="s">
        <v>238</v>
      </c>
      <c r="B133" t="s">
        <v>239</v>
      </c>
      <c r="C133" s="19">
        <v>18</v>
      </c>
      <c r="D133" s="19">
        <v>2</v>
      </c>
      <c r="E133" s="19">
        <v>2</v>
      </c>
      <c r="F133" s="23">
        <v>182.08</v>
      </c>
      <c r="G133" s="23">
        <v>214.06399536132813</v>
      </c>
      <c r="H133" s="21">
        <v>0.17565902549059814</v>
      </c>
      <c r="I133" s="15">
        <v>0.85637739389768164</v>
      </c>
      <c r="J133" s="28">
        <v>214.125</v>
      </c>
      <c r="K133" s="21">
        <v>-2.8490199029480444E-4</v>
      </c>
    </row>
    <row r="134" spans="1:11">
      <c r="A134" t="s">
        <v>255</v>
      </c>
      <c r="B134" t="s">
        <v>256</v>
      </c>
      <c r="C134" s="19">
        <v>3</v>
      </c>
      <c r="D134" s="19">
        <v>5</v>
      </c>
      <c r="E134" s="19">
        <v>0</v>
      </c>
      <c r="F134" s="23">
        <v>36.83</v>
      </c>
      <c r="G134" s="23">
        <v>42.937999725341797</v>
      </c>
      <c r="H134" s="21">
        <v>0.16584305526314957</v>
      </c>
      <c r="I134" s="15">
        <v>4.3442846153729517</v>
      </c>
      <c r="J134" s="28">
        <v>43.187999725341797</v>
      </c>
      <c r="K134" s="21">
        <v>-5.7886450307932493E-3</v>
      </c>
    </row>
    <row r="135" spans="1:11">
      <c r="A135" t="s">
        <v>275</v>
      </c>
      <c r="B135" t="s">
        <v>276</v>
      </c>
      <c r="C135" s="19">
        <v>27</v>
      </c>
      <c r="D135" s="19">
        <v>9</v>
      </c>
      <c r="E135" s="19">
        <v>0</v>
      </c>
      <c r="F135" s="23">
        <v>101.55</v>
      </c>
      <c r="G135" s="23">
        <v>116.71199798583984</v>
      </c>
      <c r="H135" s="21">
        <v>0.14930574087483847</v>
      </c>
      <c r="I135" s="15">
        <v>0.74839979366150355</v>
      </c>
      <c r="J135" s="28">
        <v>120.60600280761719</v>
      </c>
      <c r="K135" s="21">
        <v>-3.2286990125929352E-2</v>
      </c>
    </row>
    <row r="136" spans="1:11">
      <c r="A136" t="s">
        <v>285</v>
      </c>
      <c r="B136" s="11" t="s">
        <v>526</v>
      </c>
      <c r="C136" s="19">
        <v>0</v>
      </c>
      <c r="D136" s="19">
        <v>5</v>
      </c>
      <c r="E136" s="19">
        <v>0</v>
      </c>
      <c r="F136" s="23">
        <v>24.5</v>
      </c>
      <c r="G136" s="23">
        <v>28</v>
      </c>
      <c r="H136" s="21">
        <v>0.14285714285714285</v>
      </c>
      <c r="I136" s="15">
        <v>5.714285616972008</v>
      </c>
      <c r="J136" s="28">
        <v>28.5</v>
      </c>
      <c r="K136" s="21">
        <v>-1.7543859649122806E-2</v>
      </c>
    </row>
    <row r="137" spans="1:11">
      <c r="A137" t="s">
        <v>263</v>
      </c>
      <c r="B137" t="s">
        <v>264</v>
      </c>
      <c r="C137" s="19">
        <v>9</v>
      </c>
      <c r="D137" s="19">
        <v>1</v>
      </c>
      <c r="E137" s="19">
        <v>0</v>
      </c>
      <c r="F137" s="23">
        <v>110.05</v>
      </c>
      <c r="G137" s="23">
        <v>124.77799987792969</v>
      </c>
      <c r="H137" s="21">
        <v>0.13383007612839337</v>
      </c>
      <c r="I137" s="15">
        <v>1.5629259687507766</v>
      </c>
      <c r="J137" s="28">
        <v>127.33300018310547</v>
      </c>
      <c r="K137" s="21">
        <v>-2.0065499921478946E-2</v>
      </c>
    </row>
    <row r="138" spans="1:11">
      <c r="A138" t="s">
        <v>251</v>
      </c>
      <c r="B138" t="s">
        <v>252</v>
      </c>
      <c r="C138" s="19">
        <v>8</v>
      </c>
      <c r="D138" s="19">
        <v>3</v>
      </c>
      <c r="E138" s="19">
        <v>0</v>
      </c>
      <c r="F138" s="23">
        <v>87.07</v>
      </c>
      <c r="G138" s="23">
        <v>98.636001586914063</v>
      </c>
      <c r="H138" s="21">
        <v>0.13283566770315919</v>
      </c>
      <c r="I138" s="15">
        <v>0.89583090776360463</v>
      </c>
      <c r="J138" s="28">
        <v>97.544998168945313</v>
      </c>
      <c r="K138" s="21">
        <v>1.118461672508478E-2</v>
      </c>
    </row>
    <row r="139" spans="1:11">
      <c r="A139" t="s">
        <v>271</v>
      </c>
      <c r="B139" t="s">
        <v>272</v>
      </c>
      <c r="C139" s="19">
        <v>8</v>
      </c>
      <c r="D139" s="19">
        <v>4</v>
      </c>
      <c r="E139" s="19">
        <v>1</v>
      </c>
      <c r="F139" s="23">
        <v>247.55</v>
      </c>
      <c r="G139" s="23">
        <v>280.15399169921875</v>
      </c>
      <c r="H139" s="21">
        <v>0.13170669238222071</v>
      </c>
      <c r="I139" s="15">
        <v>0.23752777197461636</v>
      </c>
      <c r="J139" s="28">
        <v>282.07699584960938</v>
      </c>
      <c r="K139" s="21">
        <v>-6.8173022922290456E-3</v>
      </c>
    </row>
    <row r="140" spans="1:11">
      <c r="A140" t="s">
        <v>265</v>
      </c>
      <c r="B140" s="11" t="s">
        <v>527</v>
      </c>
      <c r="C140" s="19">
        <v>13</v>
      </c>
      <c r="D140" s="19">
        <v>21</v>
      </c>
      <c r="E140" s="19">
        <v>2</v>
      </c>
      <c r="F140" s="23">
        <v>151.77000000000001</v>
      </c>
      <c r="G140" s="23">
        <v>169.39399719238281</v>
      </c>
      <c r="H140" s="21">
        <v>0.11612306247863742</v>
      </c>
      <c r="I140" s="15">
        <v>2.0820979678663032</v>
      </c>
      <c r="J140" s="28">
        <v>173.18400573730469</v>
      </c>
      <c r="K140" s="21">
        <v>-2.1884287343894648E-2</v>
      </c>
    </row>
    <row r="141" spans="1:11">
      <c r="A141" t="s">
        <v>273</v>
      </c>
      <c r="B141" t="s">
        <v>274</v>
      </c>
      <c r="C141" s="19">
        <v>13</v>
      </c>
      <c r="D141" s="19">
        <v>1</v>
      </c>
      <c r="E141" s="19">
        <v>1</v>
      </c>
      <c r="F141" s="23">
        <v>187.42</v>
      </c>
      <c r="G141" s="23">
        <v>206.5</v>
      </c>
      <c r="H141" s="21">
        <v>0.10180343613275004</v>
      </c>
      <c r="I141" s="15">
        <v>0.80034147903105324</v>
      </c>
      <c r="J141" s="28">
        <v>204.21400451660156</v>
      </c>
      <c r="K141" s="21">
        <v>1.1194117116549652E-2</v>
      </c>
    </row>
    <row r="142" spans="1:11">
      <c r="A142" t="s">
        <v>283</v>
      </c>
      <c r="B142" t="s">
        <v>284</v>
      </c>
      <c r="C142" s="19">
        <v>1</v>
      </c>
      <c r="D142" s="19">
        <v>1</v>
      </c>
      <c r="E142" s="19">
        <v>0</v>
      </c>
      <c r="F142" s="23">
        <v>43.06</v>
      </c>
      <c r="G142" s="23">
        <v>45.75</v>
      </c>
      <c r="H142" s="21">
        <v>6.2470970738504356E-2</v>
      </c>
      <c r="I142" s="15">
        <v>1.3934046071571247</v>
      </c>
      <c r="J142" s="28">
        <v>46.5</v>
      </c>
      <c r="K142" s="21">
        <v>-1.6129032258064516E-2</v>
      </c>
    </row>
    <row r="143" spans="1:11">
      <c r="A143" t="s">
        <v>259</v>
      </c>
      <c r="B143" s="11" t="s">
        <v>528</v>
      </c>
      <c r="C143" s="19">
        <v>3</v>
      </c>
      <c r="D143" s="19">
        <v>6</v>
      </c>
      <c r="E143" s="19">
        <v>0</v>
      </c>
      <c r="F143" s="23">
        <v>39.299999999999997</v>
      </c>
      <c r="G143" s="23">
        <v>41.312000274658203</v>
      </c>
      <c r="H143" s="21">
        <v>5.1195935741939085E-2</v>
      </c>
      <c r="I143" s="15">
        <v>1.7557251847730642</v>
      </c>
      <c r="J143" s="28">
        <v>39.643001556396484</v>
      </c>
      <c r="K143" s="21">
        <v>4.2100715201581956E-2</v>
      </c>
    </row>
    <row r="144" spans="1:11">
      <c r="A144" t="s">
        <v>279</v>
      </c>
      <c r="B144" t="s">
        <v>280</v>
      </c>
      <c r="C144" s="19">
        <v>2</v>
      </c>
      <c r="D144" s="19">
        <v>14</v>
      </c>
      <c r="E144" s="19">
        <v>2</v>
      </c>
      <c r="F144" s="23">
        <v>174.24</v>
      </c>
      <c r="G144" s="23">
        <v>178.96400451660156</v>
      </c>
      <c r="H144" s="21">
        <v>2.7112055306482741E-2</v>
      </c>
      <c r="I144" s="15">
        <v>1.5386179623196603</v>
      </c>
      <c r="J144" s="28">
        <v>182.50300598144531</v>
      </c>
      <c r="K144" s="21">
        <v>-1.9391469449021308E-2</v>
      </c>
    </row>
    <row r="145" spans="1:11">
      <c r="H145" s="22" t="s">
        <v>494</v>
      </c>
      <c r="I145" s="15"/>
    </row>
    <row r="146" spans="1:11">
      <c r="A146" s="16" t="s">
        <v>293</v>
      </c>
      <c r="H146" s="22" t="s">
        <v>494</v>
      </c>
      <c r="I146" s="15"/>
    </row>
    <row r="147" spans="1:11">
      <c r="A147" t="s">
        <v>308</v>
      </c>
      <c r="B147" t="s">
        <v>309</v>
      </c>
      <c r="C147" s="19">
        <v>6</v>
      </c>
      <c r="D147" s="19">
        <v>0</v>
      </c>
      <c r="E147" s="19">
        <v>1</v>
      </c>
      <c r="F147" s="23">
        <v>10.14</v>
      </c>
      <c r="G147" s="23">
        <v>23</v>
      </c>
      <c r="H147" s="21">
        <v>1.2682445759368834</v>
      </c>
      <c r="I147" s="15">
        <v>0.73964499980505161</v>
      </c>
      <c r="J147" s="28">
        <v>27.833000183105469</v>
      </c>
      <c r="K147" s="21">
        <v>-0.173642803553714</v>
      </c>
    </row>
    <row r="148" spans="1:11">
      <c r="A148" t="s">
        <v>291</v>
      </c>
      <c r="B148" t="s">
        <v>292</v>
      </c>
      <c r="C148" s="19">
        <v>11</v>
      </c>
      <c r="D148" s="19">
        <v>0</v>
      </c>
      <c r="E148" s="19">
        <v>0</v>
      </c>
      <c r="F148" s="23">
        <v>146.37</v>
      </c>
      <c r="G148" s="23">
        <v>217.16400146484375</v>
      </c>
      <c r="H148" s="21">
        <v>0.48366469539416374</v>
      </c>
      <c r="I148" s="15">
        <v>0</v>
      </c>
      <c r="J148" s="28">
        <v>222.41099548339844</v>
      </c>
      <c r="K148" s="21">
        <v>-2.3591432640956558E-2</v>
      </c>
    </row>
    <row r="149" spans="1:11">
      <c r="A149" t="s">
        <v>312</v>
      </c>
      <c r="B149" t="s">
        <v>313</v>
      </c>
      <c r="C149" s="19">
        <v>13</v>
      </c>
      <c r="D149" s="19">
        <v>7</v>
      </c>
      <c r="E149" s="19">
        <v>1</v>
      </c>
      <c r="F149" s="23">
        <v>20.36</v>
      </c>
      <c r="G149" s="23">
        <v>28.319999694824219</v>
      </c>
      <c r="H149" s="21">
        <v>0.39096265691671017</v>
      </c>
      <c r="I149" s="15">
        <v>0</v>
      </c>
      <c r="J149" s="28">
        <v>29.992000579833984</v>
      </c>
      <c r="K149" s="21">
        <v>-5.5748227950288359E-2</v>
      </c>
    </row>
    <row r="150" spans="1:11">
      <c r="A150" t="s">
        <v>300</v>
      </c>
      <c r="B150" t="s">
        <v>301</v>
      </c>
      <c r="C150" s="19">
        <v>2</v>
      </c>
      <c r="D150" s="19">
        <v>7</v>
      </c>
      <c r="E150" s="19">
        <v>1</v>
      </c>
      <c r="F150" s="23">
        <v>5.1100000000000003</v>
      </c>
      <c r="G150" s="23">
        <v>6.6469998359680176</v>
      </c>
      <c r="H150" s="21">
        <v>0.30078274676477829</v>
      </c>
      <c r="I150" s="15">
        <v>0</v>
      </c>
      <c r="J150" s="28">
        <v>7.3229999542236328</v>
      </c>
      <c r="K150" s="21">
        <v>-9.2311910758066246E-2</v>
      </c>
    </row>
    <row r="151" spans="1:11">
      <c r="A151" t="s">
        <v>298</v>
      </c>
      <c r="B151" t="s">
        <v>299</v>
      </c>
      <c r="C151" s="19">
        <v>8</v>
      </c>
      <c r="D151" s="19">
        <v>4</v>
      </c>
      <c r="E151" s="19">
        <v>0</v>
      </c>
      <c r="F151" s="23">
        <v>49.63</v>
      </c>
      <c r="G151" s="23">
        <v>64.448997497558594</v>
      </c>
      <c r="H151" s="21">
        <v>0.29858951234250636</v>
      </c>
      <c r="I151" s="15">
        <v>2.7559943528706663</v>
      </c>
      <c r="J151" s="28">
        <v>64.924003601074219</v>
      </c>
      <c r="K151" s="21">
        <v>-7.3163402927875765E-3</v>
      </c>
    </row>
    <row r="152" spans="1:11">
      <c r="A152" t="s">
        <v>304</v>
      </c>
      <c r="B152" s="11" t="s">
        <v>529</v>
      </c>
      <c r="C152" s="19">
        <v>6</v>
      </c>
      <c r="D152" s="19">
        <v>5</v>
      </c>
      <c r="E152" s="19">
        <v>1</v>
      </c>
      <c r="F152" s="23">
        <v>99.81</v>
      </c>
      <c r="G152" s="23">
        <v>114.18099975585938</v>
      </c>
      <c r="H152" s="21">
        <v>0.14398356633462953</v>
      </c>
      <c r="I152" s="15">
        <v>0</v>
      </c>
      <c r="J152" s="28">
        <v>114.18099975585938</v>
      </c>
      <c r="K152" s="21">
        <v>0</v>
      </c>
    </row>
    <row r="153" spans="1:11">
      <c r="A153" t="s">
        <v>294</v>
      </c>
      <c r="B153" t="s">
        <v>295</v>
      </c>
      <c r="C153" s="19">
        <v>6</v>
      </c>
      <c r="D153" s="19">
        <v>1</v>
      </c>
      <c r="E153" s="19">
        <v>0</v>
      </c>
      <c r="F153" s="23">
        <v>35.08</v>
      </c>
      <c r="G153" s="23">
        <v>39.580001831054688</v>
      </c>
      <c r="H153" s="21">
        <v>0.12827827340520778</v>
      </c>
      <c r="I153" s="15">
        <v>0</v>
      </c>
      <c r="J153" s="28">
        <v>31.892000198364258</v>
      </c>
      <c r="K153" s="21">
        <v>0.24106363930992161</v>
      </c>
    </row>
    <row r="154" spans="1:11">
      <c r="A154" t="s">
        <v>310</v>
      </c>
      <c r="B154" t="s">
        <v>311</v>
      </c>
      <c r="C154" s="19">
        <v>14</v>
      </c>
      <c r="D154" s="19">
        <v>2</v>
      </c>
      <c r="E154" s="19">
        <v>1</v>
      </c>
      <c r="F154" s="23">
        <v>138.18</v>
      </c>
      <c r="G154" s="23">
        <v>154</v>
      </c>
      <c r="H154" s="21">
        <v>0.11448834853090167</v>
      </c>
      <c r="I154" s="15">
        <v>0</v>
      </c>
      <c r="J154" s="28">
        <v>151.06700134277344</v>
      </c>
      <c r="K154" s="21">
        <v>1.9415217295347922E-2</v>
      </c>
    </row>
    <row r="155" spans="1:11">
      <c r="A155" t="s">
        <v>306</v>
      </c>
      <c r="B155" s="11" t="s">
        <v>530</v>
      </c>
      <c r="C155" s="19">
        <v>25</v>
      </c>
      <c r="D155" s="19">
        <v>25</v>
      </c>
      <c r="E155" s="19">
        <v>1</v>
      </c>
      <c r="F155" s="23">
        <v>84.06</v>
      </c>
      <c r="G155" s="23">
        <v>93.46600341796875</v>
      </c>
      <c r="H155" s="21">
        <v>0.11189630523398462</v>
      </c>
      <c r="I155" s="15">
        <v>0</v>
      </c>
      <c r="J155" s="28">
        <v>91.474998474121094</v>
      </c>
      <c r="K155" s="21">
        <v>2.1765564111060634E-2</v>
      </c>
    </row>
    <row r="156" spans="1:11">
      <c r="A156" t="s">
        <v>302</v>
      </c>
      <c r="B156" t="s">
        <v>303</v>
      </c>
      <c r="C156" s="19">
        <v>1</v>
      </c>
      <c r="D156" s="19">
        <v>2</v>
      </c>
      <c r="E156" s="19">
        <v>0</v>
      </c>
      <c r="F156" s="23">
        <v>34.17</v>
      </c>
      <c r="G156" s="23">
        <v>37.833000183105469</v>
      </c>
      <c r="H156" s="21">
        <v>0.10719930298816116</v>
      </c>
      <c r="I156" s="15">
        <v>2.5753584876547508</v>
      </c>
      <c r="J156" s="28">
        <v>37.833000183105469</v>
      </c>
      <c r="K156" s="21">
        <v>0</v>
      </c>
    </row>
    <row r="157" spans="1:11">
      <c r="A157" t="s">
        <v>296</v>
      </c>
      <c r="B157" t="s">
        <v>297</v>
      </c>
      <c r="C157" s="19">
        <v>6</v>
      </c>
      <c r="D157" s="19">
        <v>2</v>
      </c>
      <c r="E157" s="19">
        <v>0</v>
      </c>
      <c r="F157" s="23">
        <v>2864.51</v>
      </c>
      <c r="G157" s="23">
        <v>3114.3798828125</v>
      </c>
      <c r="H157" s="21">
        <v>8.7229537621617573E-2</v>
      </c>
      <c r="I157" s="15">
        <v>0.18774588961331101</v>
      </c>
      <c r="J157" s="28">
        <v>3114.3798828125</v>
      </c>
      <c r="K157" s="21">
        <v>0</v>
      </c>
    </row>
    <row r="158" spans="1:11">
      <c r="H158" s="22" t="s">
        <v>494</v>
      </c>
      <c r="I158" s="15"/>
    </row>
    <row r="159" spans="1:11">
      <c r="A159" s="16" t="s">
        <v>316</v>
      </c>
      <c r="H159" s="22" t="s">
        <v>494</v>
      </c>
      <c r="I159" s="15"/>
    </row>
    <row r="160" spans="1:11">
      <c r="A160" t="s">
        <v>347</v>
      </c>
      <c r="B160" t="s">
        <v>348</v>
      </c>
      <c r="C160" s="19">
        <v>4</v>
      </c>
      <c r="D160" s="19">
        <v>0</v>
      </c>
      <c r="E160" s="19">
        <v>0</v>
      </c>
      <c r="F160" s="23">
        <v>16.03</v>
      </c>
      <c r="G160" s="23">
        <v>54.235000610351563</v>
      </c>
      <c r="H160" s="21">
        <v>2.3833437685808834</v>
      </c>
      <c r="I160" s="15">
        <v>0</v>
      </c>
      <c r="J160" s="28">
        <v>53.339000701904297</v>
      </c>
      <c r="K160" s="21">
        <v>1.6798213252151851E-2</v>
      </c>
    </row>
    <row r="161" spans="1:11">
      <c r="A161" t="s">
        <v>415</v>
      </c>
      <c r="B161" t="s">
        <v>531</v>
      </c>
      <c r="C161" s="19">
        <v>15</v>
      </c>
      <c r="D161" s="19">
        <v>3</v>
      </c>
      <c r="E161" s="19">
        <v>0</v>
      </c>
      <c r="F161" s="23">
        <v>7.91</v>
      </c>
      <c r="G161" s="23">
        <v>26.152999877929688</v>
      </c>
      <c r="H161" s="21">
        <v>2.3063210970833992</v>
      </c>
      <c r="I161" s="15">
        <v>0</v>
      </c>
      <c r="J161" s="28" t="s">
        <v>562</v>
      </c>
      <c r="K161" s="21" t="s">
        <v>562</v>
      </c>
    </row>
    <row r="162" spans="1:11">
      <c r="A162" t="s">
        <v>417</v>
      </c>
      <c r="B162" t="s">
        <v>495</v>
      </c>
      <c r="C162" s="19">
        <v>11</v>
      </c>
      <c r="D162" s="19">
        <v>2</v>
      </c>
      <c r="E162" s="19">
        <v>0</v>
      </c>
      <c r="F162" s="23">
        <v>10.08</v>
      </c>
      <c r="G162" s="23">
        <v>23.312000274658203</v>
      </c>
      <c r="H162" s="21">
        <v>1.3126984399462502</v>
      </c>
      <c r="I162" s="15">
        <v>0</v>
      </c>
      <c r="J162" s="28" t="s">
        <v>562</v>
      </c>
      <c r="K162" s="21" t="s">
        <v>562</v>
      </c>
    </row>
    <row r="163" spans="1:11">
      <c r="A163" t="s">
        <v>357</v>
      </c>
      <c r="B163" t="s">
        <v>358</v>
      </c>
      <c r="C163" s="19">
        <v>4</v>
      </c>
      <c r="D163" s="19">
        <v>2</v>
      </c>
      <c r="E163" s="19">
        <v>0</v>
      </c>
      <c r="F163" s="23">
        <v>3.1</v>
      </c>
      <c r="G163" s="23">
        <v>6.9270000457763672</v>
      </c>
      <c r="H163" s="21">
        <v>1.2345161437988281</v>
      </c>
      <c r="I163" s="15">
        <v>0</v>
      </c>
      <c r="J163" s="28">
        <v>7.2329998016357422</v>
      </c>
      <c r="K163" s="21">
        <v>-4.2306064461687554E-2</v>
      </c>
    </row>
    <row r="164" spans="1:11">
      <c r="A164" t="s">
        <v>373</v>
      </c>
      <c r="B164" t="s">
        <v>374</v>
      </c>
      <c r="C164" s="19">
        <v>2</v>
      </c>
      <c r="D164" s="19">
        <v>1</v>
      </c>
      <c r="E164" s="19">
        <v>0</v>
      </c>
      <c r="F164" s="23">
        <v>5.22</v>
      </c>
      <c r="G164" s="23">
        <v>10.361000061035156</v>
      </c>
      <c r="H164" s="21">
        <v>0.98486591207570051</v>
      </c>
      <c r="I164" s="15">
        <v>0</v>
      </c>
      <c r="J164" s="28">
        <v>10.385000228881836</v>
      </c>
      <c r="K164" s="21">
        <v>-2.3110416290538505E-3</v>
      </c>
    </row>
    <row r="165" spans="1:11">
      <c r="A165" t="s">
        <v>363</v>
      </c>
      <c r="B165" t="s">
        <v>364</v>
      </c>
      <c r="C165" s="19">
        <v>12</v>
      </c>
      <c r="D165" s="19">
        <v>0</v>
      </c>
      <c r="E165" s="19">
        <v>0</v>
      </c>
      <c r="F165" s="23">
        <v>5.37</v>
      </c>
      <c r="G165" s="23">
        <v>10.590999603271484</v>
      </c>
      <c r="H165" s="21">
        <v>0.97225318496675683</v>
      </c>
      <c r="I165" s="15">
        <v>0</v>
      </c>
      <c r="J165" s="28">
        <v>11.479000091552734</v>
      </c>
      <c r="K165" s="21">
        <v>-7.7358696855026554E-2</v>
      </c>
    </row>
    <row r="166" spans="1:11">
      <c r="A166" t="s">
        <v>399</v>
      </c>
      <c r="B166" t="s">
        <v>400</v>
      </c>
      <c r="C166" s="19">
        <v>11</v>
      </c>
      <c r="D166" s="19">
        <v>0</v>
      </c>
      <c r="E166" s="19">
        <v>0</v>
      </c>
      <c r="F166" s="23">
        <v>2.82</v>
      </c>
      <c r="G166" s="23">
        <v>5.3889999389648438</v>
      </c>
      <c r="H166" s="21">
        <v>0.9109928861577461</v>
      </c>
      <c r="I166" s="15">
        <v>0</v>
      </c>
      <c r="J166" s="28">
        <v>5.4380002021789551</v>
      </c>
      <c r="K166" s="21">
        <v>-9.0107137536474136E-3</v>
      </c>
    </row>
    <row r="167" spans="1:11">
      <c r="A167" t="s">
        <v>331</v>
      </c>
      <c r="B167" t="s">
        <v>332</v>
      </c>
      <c r="C167" s="19">
        <v>9</v>
      </c>
      <c r="D167" s="19">
        <v>0</v>
      </c>
      <c r="E167" s="19">
        <v>0</v>
      </c>
      <c r="F167" s="23">
        <v>2.36</v>
      </c>
      <c r="G167" s="23">
        <v>4.0830001831054688</v>
      </c>
      <c r="H167" s="21">
        <v>0.73008482334977498</v>
      </c>
      <c r="I167" s="15">
        <v>1.146355959571014</v>
      </c>
      <c r="J167" s="28">
        <v>4.25</v>
      </c>
      <c r="K167" s="21">
        <v>-3.9294074563419115E-2</v>
      </c>
    </row>
    <row r="168" spans="1:11">
      <c r="A168" t="s">
        <v>314</v>
      </c>
      <c r="B168" t="s">
        <v>315</v>
      </c>
      <c r="C168" s="19">
        <v>3</v>
      </c>
      <c r="D168" s="19">
        <v>4</v>
      </c>
      <c r="E168" s="19">
        <v>0</v>
      </c>
      <c r="F168" s="23">
        <v>13.95</v>
      </c>
      <c r="G168" s="23">
        <v>24.070999145507813</v>
      </c>
      <c r="H168" s="21">
        <v>0.72551965200772861</v>
      </c>
      <c r="I168" s="15">
        <v>0</v>
      </c>
      <c r="J168" s="28">
        <v>25.142999649047852</v>
      </c>
      <c r="K168" s="21">
        <v>-4.2636142007846503E-2</v>
      </c>
    </row>
    <row r="169" spans="1:11">
      <c r="A169" t="s">
        <v>321</v>
      </c>
      <c r="B169" t="s">
        <v>322</v>
      </c>
      <c r="C169" s="19">
        <v>4</v>
      </c>
      <c r="D169" s="19">
        <v>15</v>
      </c>
      <c r="E169" s="19">
        <v>1</v>
      </c>
      <c r="F169" s="23">
        <v>17.46</v>
      </c>
      <c r="G169" s="23">
        <v>28.527999877929688</v>
      </c>
      <c r="H169" s="21">
        <v>0.63390606402804617</v>
      </c>
      <c r="I169" s="15">
        <v>0.91638027734090088</v>
      </c>
      <c r="J169" s="28">
        <v>37.195999145507813</v>
      </c>
      <c r="K169" s="21">
        <v>-0.23303579596476481</v>
      </c>
    </row>
    <row r="170" spans="1:11">
      <c r="A170" t="s">
        <v>407</v>
      </c>
      <c r="B170" t="s">
        <v>408</v>
      </c>
      <c r="C170" s="19">
        <v>13</v>
      </c>
      <c r="D170" s="19">
        <v>0</v>
      </c>
      <c r="E170" s="19">
        <v>0</v>
      </c>
      <c r="F170" s="23">
        <v>19.28</v>
      </c>
      <c r="G170" s="23">
        <v>30.773000717163086</v>
      </c>
      <c r="H170" s="21">
        <v>0.59610999570347944</v>
      </c>
      <c r="I170" s="15">
        <v>0</v>
      </c>
      <c r="J170" s="28">
        <v>32.624000549316406</v>
      </c>
      <c r="K170" s="21">
        <v>-5.6737365160205826E-2</v>
      </c>
    </row>
    <row r="171" spans="1:11">
      <c r="A171" t="s">
        <v>409</v>
      </c>
      <c r="B171" t="s">
        <v>410</v>
      </c>
      <c r="C171" s="19">
        <v>8</v>
      </c>
      <c r="D171" s="19">
        <v>0</v>
      </c>
      <c r="E171" s="19">
        <v>0</v>
      </c>
      <c r="F171" s="23">
        <v>4.46</v>
      </c>
      <c r="G171" s="23">
        <v>7.1069998741149902</v>
      </c>
      <c r="H171" s="21">
        <v>0.59349772962219516</v>
      </c>
      <c r="I171" s="15">
        <v>0</v>
      </c>
      <c r="J171" s="28">
        <v>7.2859997749328613</v>
      </c>
      <c r="K171" s="21">
        <v>-2.4567651159379911E-2</v>
      </c>
    </row>
    <row r="172" spans="1:11">
      <c r="A172" t="s">
        <v>383</v>
      </c>
      <c r="B172" t="s">
        <v>384</v>
      </c>
      <c r="C172" s="19">
        <v>2</v>
      </c>
      <c r="D172" s="19">
        <v>4</v>
      </c>
      <c r="E172" s="19">
        <v>0</v>
      </c>
      <c r="F172" s="23">
        <v>6.63</v>
      </c>
      <c r="G172" s="23">
        <v>10.541000366210938</v>
      </c>
      <c r="H172" s="21">
        <v>0.58989447454161958</v>
      </c>
      <c r="I172" s="15">
        <v>0.37960059165415183</v>
      </c>
      <c r="J172" s="28">
        <v>11.411999702453613</v>
      </c>
      <c r="K172" s="21">
        <v>-7.6323112421340877E-2</v>
      </c>
    </row>
    <row r="173" spans="1:11">
      <c r="A173" t="s">
        <v>375</v>
      </c>
      <c r="B173" t="s">
        <v>376</v>
      </c>
      <c r="C173" s="19">
        <v>10</v>
      </c>
      <c r="D173" s="19">
        <v>1</v>
      </c>
      <c r="E173" s="19">
        <v>0</v>
      </c>
      <c r="F173" s="23">
        <v>6.67</v>
      </c>
      <c r="G173" s="23">
        <v>10.597000122070313</v>
      </c>
      <c r="H173" s="21">
        <v>0.58875564049030171</v>
      </c>
      <c r="I173" s="15">
        <v>1.1994002730413891</v>
      </c>
      <c r="J173" s="28">
        <v>10.921999931335449</v>
      </c>
      <c r="K173" s="21">
        <v>-2.9756437585455882E-2</v>
      </c>
    </row>
    <row r="174" spans="1:11">
      <c r="A174" t="s">
        <v>413</v>
      </c>
      <c r="B174" t="s">
        <v>414</v>
      </c>
      <c r="C174" s="19">
        <v>12</v>
      </c>
      <c r="D174" s="19">
        <v>0</v>
      </c>
      <c r="E174" s="19">
        <v>0</v>
      </c>
      <c r="F174" s="23">
        <v>4.99</v>
      </c>
      <c r="G174" s="23">
        <v>7.8850002288818359</v>
      </c>
      <c r="H174" s="21">
        <v>0.58016036650938585</v>
      </c>
      <c r="I174" s="15">
        <v>0</v>
      </c>
      <c r="J174" s="28">
        <v>7.9000000953674316</v>
      </c>
      <c r="K174" s="21">
        <v>-1.8987172537366982E-3</v>
      </c>
    </row>
    <row r="175" spans="1:11">
      <c r="A175" t="s">
        <v>371</v>
      </c>
      <c r="B175" t="s">
        <v>372</v>
      </c>
      <c r="C175" s="19">
        <v>11</v>
      </c>
      <c r="D175" s="19">
        <v>2</v>
      </c>
      <c r="E175" s="19">
        <v>0</v>
      </c>
      <c r="F175" s="23">
        <v>14.82</v>
      </c>
      <c r="G175" s="23">
        <v>23.143999099731445</v>
      </c>
      <c r="H175" s="21">
        <v>0.5616733535581272</v>
      </c>
      <c r="I175" s="15">
        <v>0</v>
      </c>
      <c r="J175" s="28">
        <v>23.509000778198242</v>
      </c>
      <c r="K175" s="21">
        <v>-1.552603966074525E-2</v>
      </c>
    </row>
    <row r="176" spans="1:11">
      <c r="A176" t="s">
        <v>335</v>
      </c>
      <c r="B176" t="s">
        <v>336</v>
      </c>
      <c r="C176" s="19">
        <v>13</v>
      </c>
      <c r="D176" s="19">
        <v>1</v>
      </c>
      <c r="E176" s="19">
        <v>0</v>
      </c>
      <c r="F176" s="23">
        <v>4.57</v>
      </c>
      <c r="G176" s="23">
        <v>7.1189999580383301</v>
      </c>
      <c r="H176" s="21">
        <v>0.55776804333442664</v>
      </c>
      <c r="I176" s="15">
        <v>4.7031577611178692</v>
      </c>
      <c r="J176" s="28">
        <v>7.4260001182556152</v>
      </c>
      <c r="K176" s="21">
        <v>-4.1341254420744634E-2</v>
      </c>
    </row>
    <row r="177" spans="1:11">
      <c r="A177" t="s">
        <v>387</v>
      </c>
      <c r="B177" t="s">
        <v>532</v>
      </c>
      <c r="C177" s="19">
        <v>3</v>
      </c>
      <c r="D177" s="19">
        <v>2</v>
      </c>
      <c r="E177" s="19">
        <v>0</v>
      </c>
      <c r="F177" s="23">
        <v>11.02</v>
      </c>
      <c r="G177" s="23">
        <v>17.100000381469727</v>
      </c>
      <c r="H177" s="21">
        <v>0.55172417254716222</v>
      </c>
      <c r="I177" s="15">
        <v>8.1669689306546474</v>
      </c>
      <c r="J177" s="28">
        <v>17.299999237060547</v>
      </c>
      <c r="K177" s="21">
        <v>-1.1560628000628874E-2</v>
      </c>
    </row>
    <row r="178" spans="1:11">
      <c r="A178" t="s">
        <v>343</v>
      </c>
      <c r="B178" t="s">
        <v>344</v>
      </c>
      <c r="C178" s="19">
        <v>10</v>
      </c>
      <c r="D178" s="19">
        <v>1</v>
      </c>
      <c r="E178" s="19">
        <v>0</v>
      </c>
      <c r="F178" s="23">
        <v>16.77</v>
      </c>
      <c r="G178" s="23">
        <v>25.591999053955078</v>
      </c>
      <c r="H178" s="21">
        <v>0.52605838127340954</v>
      </c>
      <c r="I178" s="15">
        <v>2.2837448560843243</v>
      </c>
      <c r="J178" s="28">
        <v>29.329000473022461</v>
      </c>
      <c r="K178" s="21">
        <v>-0.12741659650163562</v>
      </c>
    </row>
    <row r="179" spans="1:11">
      <c r="A179" t="s">
        <v>323</v>
      </c>
      <c r="B179" t="s">
        <v>324</v>
      </c>
      <c r="C179" s="19">
        <v>8</v>
      </c>
      <c r="D179" s="19">
        <v>0</v>
      </c>
      <c r="E179" s="19">
        <v>1</v>
      </c>
      <c r="F179" s="23">
        <v>20.98</v>
      </c>
      <c r="G179" s="23">
        <v>31.972999572753906</v>
      </c>
      <c r="H179" s="21">
        <v>0.52397519412554361</v>
      </c>
      <c r="I179" s="15">
        <v>2.5809342458886797</v>
      </c>
      <c r="J179" s="28">
        <v>33.604000091552734</v>
      </c>
      <c r="K179" s="21">
        <v>-4.8535903891061584E-2</v>
      </c>
    </row>
    <row r="180" spans="1:11">
      <c r="A180" t="s">
        <v>341</v>
      </c>
      <c r="B180" t="s">
        <v>342</v>
      </c>
      <c r="C180" s="19">
        <v>13</v>
      </c>
      <c r="D180" s="19">
        <v>2</v>
      </c>
      <c r="E180" s="19">
        <v>0</v>
      </c>
      <c r="F180" s="23">
        <v>6.37</v>
      </c>
      <c r="G180" s="23">
        <v>9.7069997787475586</v>
      </c>
      <c r="H180" s="21">
        <v>0.52386181769977369</v>
      </c>
      <c r="I180" s="15">
        <v>0.31397173552535579</v>
      </c>
      <c r="J180" s="28">
        <v>9.9589996337890625</v>
      </c>
      <c r="K180" s="21">
        <v>-2.5303731730897401E-2</v>
      </c>
    </row>
    <row r="181" spans="1:11">
      <c r="A181" t="s">
        <v>389</v>
      </c>
      <c r="B181" t="s">
        <v>390</v>
      </c>
      <c r="C181" s="19">
        <v>6</v>
      </c>
      <c r="D181" s="19">
        <v>0</v>
      </c>
      <c r="E181" s="19">
        <v>0</v>
      </c>
      <c r="F181" s="23">
        <v>16.22</v>
      </c>
      <c r="G181" s="23">
        <v>24.666999816894531</v>
      </c>
      <c r="H181" s="21">
        <v>0.5207768074534237</v>
      </c>
      <c r="I181" s="15">
        <v>0</v>
      </c>
      <c r="J181" s="28">
        <v>29</v>
      </c>
      <c r="K181" s="21">
        <v>-0.14941379941742997</v>
      </c>
    </row>
    <row r="182" spans="1:11">
      <c r="A182" t="s">
        <v>349</v>
      </c>
      <c r="B182" t="s">
        <v>350</v>
      </c>
      <c r="C182" s="19">
        <v>5</v>
      </c>
      <c r="D182" s="19">
        <v>0</v>
      </c>
      <c r="E182" s="19">
        <v>0</v>
      </c>
      <c r="F182" s="23">
        <v>19.079999999999998</v>
      </c>
      <c r="G182" s="23">
        <v>28.399999618530273</v>
      </c>
      <c r="H182" s="21">
        <v>0.48846958168397675</v>
      </c>
      <c r="I182" s="15">
        <v>0</v>
      </c>
      <c r="J182" s="28">
        <v>34.200000762939453</v>
      </c>
      <c r="K182" s="21">
        <v>-0.16959067295385277</v>
      </c>
    </row>
    <row r="183" spans="1:11">
      <c r="A183" t="s">
        <v>395</v>
      </c>
      <c r="B183" t="s">
        <v>396</v>
      </c>
      <c r="C183" s="19">
        <v>12</v>
      </c>
      <c r="D183" s="19">
        <v>2</v>
      </c>
      <c r="E183" s="19">
        <v>0</v>
      </c>
      <c r="F183" s="23">
        <v>17.52</v>
      </c>
      <c r="G183" s="23">
        <v>25.339000701904297</v>
      </c>
      <c r="H183" s="21">
        <v>0.4462899944009302</v>
      </c>
      <c r="I183" s="15">
        <v>1.3698629830798057</v>
      </c>
      <c r="J183" s="28">
        <v>25.649999618530273</v>
      </c>
      <c r="K183" s="21">
        <v>-1.2124714278798753E-2</v>
      </c>
    </row>
    <row r="184" spans="1:11">
      <c r="A184" t="s">
        <v>397</v>
      </c>
      <c r="B184" t="s">
        <v>533</v>
      </c>
      <c r="C184" s="19">
        <v>10</v>
      </c>
      <c r="D184" s="19">
        <v>2</v>
      </c>
      <c r="E184" s="19">
        <v>0</v>
      </c>
      <c r="F184" s="23">
        <v>10.85</v>
      </c>
      <c r="G184" s="23">
        <v>15.404000282287598</v>
      </c>
      <c r="H184" s="21">
        <v>0.41972352832143761</v>
      </c>
      <c r="I184" s="15">
        <v>0</v>
      </c>
      <c r="J184" s="28">
        <v>15.666999816894531</v>
      </c>
      <c r="K184" s="21">
        <v>-1.6786847365845226E-2</v>
      </c>
    </row>
    <row r="185" spans="1:11">
      <c r="A185" t="s">
        <v>401</v>
      </c>
      <c r="B185" t="s">
        <v>402</v>
      </c>
      <c r="C185" s="19">
        <v>4</v>
      </c>
      <c r="D185" s="19">
        <v>7</v>
      </c>
      <c r="E185" s="19">
        <v>0</v>
      </c>
      <c r="F185" s="23">
        <v>18.5</v>
      </c>
      <c r="G185" s="23">
        <v>26.181999206542969</v>
      </c>
      <c r="H185" s="21">
        <v>0.41524320035367401</v>
      </c>
      <c r="I185" s="15">
        <v>0</v>
      </c>
      <c r="J185" s="28">
        <v>28.708000183105469</v>
      </c>
      <c r="K185" s="21">
        <v>-8.7989444073120787E-2</v>
      </c>
    </row>
    <row r="186" spans="1:11">
      <c r="A186" t="s">
        <v>329</v>
      </c>
      <c r="B186" t="s">
        <v>534</v>
      </c>
      <c r="C186" s="19">
        <v>10</v>
      </c>
      <c r="D186" s="19">
        <v>1</v>
      </c>
      <c r="E186" s="19">
        <v>0</v>
      </c>
      <c r="F186" s="23">
        <v>55.57</v>
      </c>
      <c r="G186" s="23">
        <v>75.555999755859375</v>
      </c>
      <c r="H186" s="21">
        <v>0.35965448543925455</v>
      </c>
      <c r="I186" s="15">
        <v>1.9075039459772198</v>
      </c>
      <c r="J186" s="28">
        <v>75.555999755859375</v>
      </c>
      <c r="K186" s="21">
        <v>0</v>
      </c>
    </row>
    <row r="187" spans="1:11">
      <c r="A187" t="s">
        <v>351</v>
      </c>
      <c r="B187" t="s">
        <v>352</v>
      </c>
      <c r="C187" s="19">
        <v>1</v>
      </c>
      <c r="D187" s="19">
        <v>4</v>
      </c>
      <c r="E187" s="19">
        <v>0</v>
      </c>
      <c r="F187" s="23">
        <v>4.12</v>
      </c>
      <c r="G187" s="23">
        <v>5.4749999046325684</v>
      </c>
      <c r="H187" s="21">
        <v>0.32888347199819618</v>
      </c>
      <c r="I187" s="15">
        <v>0</v>
      </c>
      <c r="J187" s="28">
        <v>5.994999885559082</v>
      </c>
      <c r="K187" s="21">
        <v>-8.6738947598498498E-2</v>
      </c>
    </row>
    <row r="188" spans="1:11">
      <c r="A188" t="s">
        <v>385</v>
      </c>
      <c r="B188" t="s">
        <v>535</v>
      </c>
      <c r="C188" s="19">
        <v>16</v>
      </c>
      <c r="D188" s="19">
        <v>3</v>
      </c>
      <c r="E188" s="19">
        <v>0</v>
      </c>
      <c r="F188" s="23">
        <v>50.88</v>
      </c>
      <c r="G188" s="23">
        <v>67.566001892089844</v>
      </c>
      <c r="H188" s="21">
        <v>0.32794815039484748</v>
      </c>
      <c r="I188" s="15">
        <v>0.98231827111984282</v>
      </c>
      <c r="J188" s="28">
        <v>68.875999450683594</v>
      </c>
      <c r="K188" s="21">
        <v>-1.9019652259735714E-2</v>
      </c>
    </row>
    <row r="189" spans="1:11">
      <c r="A189" t="s">
        <v>327</v>
      </c>
      <c r="B189" t="s">
        <v>328</v>
      </c>
      <c r="C189" s="19">
        <v>19</v>
      </c>
      <c r="D189" s="19">
        <v>0</v>
      </c>
      <c r="E189" s="19">
        <v>0</v>
      </c>
      <c r="F189" s="23">
        <v>67.55</v>
      </c>
      <c r="G189" s="23">
        <v>89.128997802734375</v>
      </c>
      <c r="H189" s="21">
        <v>0.31945222505898413</v>
      </c>
      <c r="I189" s="15">
        <v>3.2397925986085969</v>
      </c>
      <c r="J189" s="28">
        <v>88.042999267578125</v>
      </c>
      <c r="K189" s="21">
        <v>1.2334865283901902E-2</v>
      </c>
    </row>
    <row r="190" spans="1:11">
      <c r="A190" t="s">
        <v>405</v>
      </c>
      <c r="B190" t="s">
        <v>406</v>
      </c>
      <c r="C190" s="19">
        <v>16</v>
      </c>
      <c r="D190" s="19">
        <v>6</v>
      </c>
      <c r="E190" s="19">
        <v>2</v>
      </c>
      <c r="F190" s="23">
        <v>76.87</v>
      </c>
      <c r="G190" s="23">
        <v>101.39499664306641</v>
      </c>
      <c r="H190" s="21">
        <v>0.3190450974771224</v>
      </c>
      <c r="I190" s="15">
        <v>3.7722595649561432</v>
      </c>
      <c r="J190" s="28">
        <v>101.64900207519531</v>
      </c>
      <c r="K190" s="21">
        <v>-2.4988482615993079E-3</v>
      </c>
    </row>
    <row r="191" spans="1:11">
      <c r="A191" t="s">
        <v>369</v>
      </c>
      <c r="B191" t="s">
        <v>370</v>
      </c>
      <c r="C191" s="19">
        <v>9</v>
      </c>
      <c r="D191" s="19">
        <v>6</v>
      </c>
      <c r="E191" s="19">
        <v>1</v>
      </c>
      <c r="F191" s="23">
        <v>170.43</v>
      </c>
      <c r="G191" s="23">
        <v>223.34700012207031</v>
      </c>
      <c r="H191" s="21">
        <v>0.31049111143619257</v>
      </c>
      <c r="I191" s="15">
        <v>1.0810256221166681</v>
      </c>
      <c r="J191" s="28">
        <v>221.91400146484375</v>
      </c>
      <c r="K191" s="21">
        <v>6.457450398656266E-3</v>
      </c>
    </row>
    <row r="192" spans="1:11">
      <c r="A192" t="s">
        <v>365</v>
      </c>
      <c r="B192" t="s">
        <v>366</v>
      </c>
      <c r="C192" s="19">
        <v>6</v>
      </c>
      <c r="D192" s="19">
        <v>0</v>
      </c>
      <c r="E192" s="19">
        <v>0</v>
      </c>
      <c r="F192" s="23">
        <v>101.61</v>
      </c>
      <c r="G192" s="23">
        <v>133.14700317382813</v>
      </c>
      <c r="H192" s="21">
        <v>0.31037302601936939</v>
      </c>
      <c r="I192" s="15">
        <v>1.5956303604286661</v>
      </c>
      <c r="J192" s="28">
        <v>144.70799255371094</v>
      </c>
      <c r="K192" s="21">
        <v>-7.9891851001883993E-2</v>
      </c>
    </row>
    <row r="193" spans="1:11">
      <c r="A193" t="s">
        <v>337</v>
      </c>
      <c r="B193" t="s">
        <v>338</v>
      </c>
      <c r="C193" s="19">
        <v>8</v>
      </c>
      <c r="D193" s="19">
        <v>0</v>
      </c>
      <c r="E193" s="19">
        <v>1</v>
      </c>
      <c r="F193" s="23">
        <v>8.25</v>
      </c>
      <c r="G193" s="23">
        <v>10.708999633789063</v>
      </c>
      <c r="H193" s="21">
        <v>0.29806056167140149</v>
      </c>
      <c r="I193" s="15">
        <v>3.3939394083890044</v>
      </c>
      <c r="J193" s="28">
        <v>10.920999526977539</v>
      </c>
      <c r="K193" s="21">
        <v>-1.9412132805681843E-2</v>
      </c>
    </row>
    <row r="194" spans="1:11">
      <c r="A194" t="s">
        <v>359</v>
      </c>
      <c r="B194" t="s">
        <v>360</v>
      </c>
      <c r="C194" s="19">
        <v>8</v>
      </c>
      <c r="D194" s="19">
        <v>1</v>
      </c>
      <c r="E194" s="19">
        <v>0</v>
      </c>
      <c r="F194" s="23">
        <v>9.91</v>
      </c>
      <c r="G194" s="23">
        <v>12.781000137329102</v>
      </c>
      <c r="H194" s="21">
        <v>0.28970738015429881</v>
      </c>
      <c r="I194" s="15">
        <v>2.1771946780977531</v>
      </c>
      <c r="J194" s="28">
        <v>13.093999862670898</v>
      </c>
      <c r="K194" s="21">
        <v>-2.3904057478579474E-2</v>
      </c>
    </row>
    <row r="195" spans="1:11">
      <c r="A195" t="s">
        <v>379</v>
      </c>
      <c r="B195" t="s">
        <v>380</v>
      </c>
      <c r="C195" s="19">
        <v>5</v>
      </c>
      <c r="D195" s="19">
        <v>2</v>
      </c>
      <c r="E195" s="19">
        <v>0</v>
      </c>
      <c r="F195" s="23">
        <v>7.18</v>
      </c>
      <c r="G195" s="23">
        <v>9.1960000991821289</v>
      </c>
      <c r="H195" s="21">
        <v>0.28077995810336065</v>
      </c>
      <c r="I195" s="15">
        <v>0</v>
      </c>
      <c r="J195" s="28">
        <v>9.2290000915527344</v>
      </c>
      <c r="K195" s="21">
        <v>-3.5756844775427215E-3</v>
      </c>
    </row>
    <row r="196" spans="1:11">
      <c r="A196" t="s">
        <v>317</v>
      </c>
      <c r="B196" t="s">
        <v>318</v>
      </c>
      <c r="C196" s="19">
        <v>11</v>
      </c>
      <c r="D196" s="19">
        <v>10</v>
      </c>
      <c r="E196" s="19">
        <v>2</v>
      </c>
      <c r="F196" s="23">
        <v>8.86</v>
      </c>
      <c r="G196" s="23">
        <v>11.338000297546387</v>
      </c>
      <c r="H196" s="21">
        <v>0.27968400649507758</v>
      </c>
      <c r="I196" s="15">
        <v>4.0632055790645012</v>
      </c>
      <c r="J196" s="28">
        <v>11.722000122070313</v>
      </c>
      <c r="K196" s="21">
        <v>-3.27588995499946E-2</v>
      </c>
    </row>
    <row r="197" spans="1:11">
      <c r="A197" t="s">
        <v>339</v>
      </c>
      <c r="B197" t="s">
        <v>340</v>
      </c>
      <c r="C197" s="19">
        <v>16</v>
      </c>
      <c r="D197" s="19">
        <v>6</v>
      </c>
      <c r="E197" s="19">
        <v>2</v>
      </c>
      <c r="F197" s="23">
        <v>22.54</v>
      </c>
      <c r="G197" s="23">
        <v>28.725000381469727</v>
      </c>
      <c r="H197" s="21">
        <v>0.27440108169785837</v>
      </c>
      <c r="I197" s="15">
        <v>2.4273290820320623</v>
      </c>
      <c r="J197" s="28">
        <v>30.059000015258789</v>
      </c>
      <c r="K197" s="21">
        <v>-4.4379374999563757E-2</v>
      </c>
    </row>
    <row r="198" spans="1:11">
      <c r="A198" t="s">
        <v>411</v>
      </c>
      <c r="B198" t="s">
        <v>412</v>
      </c>
      <c r="C198" s="19">
        <v>4</v>
      </c>
      <c r="D198" s="19">
        <v>0</v>
      </c>
      <c r="E198" s="19">
        <v>0</v>
      </c>
      <c r="F198" s="23">
        <v>10.130000000000001</v>
      </c>
      <c r="G198" s="23">
        <v>12.875</v>
      </c>
      <c r="H198" s="21">
        <v>0.27097729516288244</v>
      </c>
      <c r="I198" s="15">
        <v>2.7004934604641009</v>
      </c>
      <c r="J198" s="28">
        <v>12.875</v>
      </c>
      <c r="K198" s="21">
        <v>0</v>
      </c>
    </row>
    <row r="199" spans="1:11">
      <c r="A199" t="s">
        <v>367</v>
      </c>
      <c r="B199" t="s">
        <v>368</v>
      </c>
      <c r="C199" s="19">
        <v>4</v>
      </c>
      <c r="D199" s="19">
        <v>6</v>
      </c>
      <c r="E199" s="19">
        <v>1</v>
      </c>
      <c r="F199" s="23">
        <v>3.55</v>
      </c>
      <c r="G199" s="23">
        <v>4.4530000686645508</v>
      </c>
      <c r="H199" s="21">
        <v>0.25436621652522562</v>
      </c>
      <c r="I199" s="15">
        <v>0</v>
      </c>
      <c r="J199" s="28">
        <v>4.4419999122619629</v>
      </c>
      <c r="K199" s="21">
        <v>2.4763972579608566E-3</v>
      </c>
    </row>
    <row r="200" spans="1:11">
      <c r="A200" t="s">
        <v>333</v>
      </c>
      <c r="B200" t="s">
        <v>334</v>
      </c>
      <c r="C200" s="19">
        <v>3</v>
      </c>
      <c r="D200" s="19">
        <v>6</v>
      </c>
      <c r="E200" s="19">
        <v>0</v>
      </c>
      <c r="F200" s="23">
        <v>6.67</v>
      </c>
      <c r="G200" s="23">
        <v>8.3280000686645508</v>
      </c>
      <c r="H200" s="21">
        <v>0.2485757224384634</v>
      </c>
      <c r="I200" s="15">
        <v>0</v>
      </c>
      <c r="J200" s="28">
        <v>8.1059999465942383</v>
      </c>
      <c r="K200" s="21">
        <v>2.7387135891061357E-2</v>
      </c>
    </row>
    <row r="201" spans="1:11">
      <c r="A201" t="s">
        <v>345</v>
      </c>
      <c r="B201" t="s">
        <v>346</v>
      </c>
      <c r="C201" s="19">
        <v>4</v>
      </c>
      <c r="D201" s="19">
        <v>6</v>
      </c>
      <c r="E201" s="19">
        <v>0</v>
      </c>
      <c r="F201" s="23">
        <v>7.82</v>
      </c>
      <c r="G201" s="23">
        <v>9.6099996566772461</v>
      </c>
      <c r="H201" s="21">
        <v>0.22890021185131021</v>
      </c>
      <c r="I201" s="15">
        <v>0</v>
      </c>
      <c r="J201" s="28">
        <v>9.6700000762939453</v>
      </c>
      <c r="K201" s="21">
        <v>-6.2048003250579648E-3</v>
      </c>
    </row>
    <row r="202" spans="1:11">
      <c r="A202" t="s">
        <v>353</v>
      </c>
      <c r="B202" t="s">
        <v>354</v>
      </c>
      <c r="C202" s="19">
        <v>13</v>
      </c>
      <c r="D202" s="19">
        <v>2</v>
      </c>
      <c r="E202" s="19">
        <v>0</v>
      </c>
      <c r="F202" s="23">
        <v>61.39</v>
      </c>
      <c r="G202" s="23">
        <v>74.505996704101563</v>
      </c>
      <c r="H202" s="21">
        <v>0.21365037797852357</v>
      </c>
      <c r="I202" s="15">
        <v>1.3257859486829848</v>
      </c>
      <c r="J202" s="28">
        <v>73.058998107910156</v>
      </c>
      <c r="K202" s="21">
        <v>1.9805891589892176E-2</v>
      </c>
    </row>
    <row r="203" spans="1:11">
      <c r="A203" t="s">
        <v>381</v>
      </c>
      <c r="B203" t="s">
        <v>382</v>
      </c>
      <c r="C203" s="19">
        <v>7</v>
      </c>
      <c r="D203" s="19">
        <v>5</v>
      </c>
      <c r="E203" s="19">
        <v>0</v>
      </c>
      <c r="F203" s="23">
        <v>59.45</v>
      </c>
      <c r="G203" s="23">
        <v>72.111000061035156</v>
      </c>
      <c r="H203" s="21">
        <v>0.2129688824396157</v>
      </c>
      <c r="I203" s="15">
        <v>1.6797813073840835</v>
      </c>
      <c r="J203" s="28">
        <v>67.731002807617188</v>
      </c>
      <c r="K203" s="21">
        <v>6.4667538820573675E-2</v>
      </c>
    </row>
    <row r="204" spans="1:11">
      <c r="A204" t="s">
        <v>355</v>
      </c>
      <c r="B204" t="s">
        <v>356</v>
      </c>
      <c r="C204" s="19">
        <v>2</v>
      </c>
      <c r="D204" s="19">
        <v>1</v>
      </c>
      <c r="E204" s="19">
        <v>0</v>
      </c>
      <c r="F204" s="23">
        <v>39.43</v>
      </c>
      <c r="G204" s="23">
        <v>46.333000183105469</v>
      </c>
      <c r="H204" s="21">
        <v>0.17506974849367155</v>
      </c>
      <c r="I204" s="15">
        <v>0.30433679258886887</v>
      </c>
      <c r="J204" s="28">
        <v>49</v>
      </c>
      <c r="K204" s="21">
        <v>-5.4428567691725126E-2</v>
      </c>
    </row>
    <row r="205" spans="1:11">
      <c r="A205" t="s">
        <v>325</v>
      </c>
      <c r="B205" t="s">
        <v>326</v>
      </c>
      <c r="C205" s="19">
        <v>11</v>
      </c>
      <c r="D205" s="19">
        <v>5</v>
      </c>
      <c r="E205" s="19">
        <v>0</v>
      </c>
      <c r="F205" s="23">
        <v>7.58</v>
      </c>
      <c r="G205" s="23">
        <v>8.805999755859375</v>
      </c>
      <c r="H205" s="21">
        <v>0.16174139259358508</v>
      </c>
      <c r="I205" s="15">
        <v>2.1414775253914908</v>
      </c>
      <c r="J205" s="28">
        <v>8.5979995727539063</v>
      </c>
      <c r="K205" s="21">
        <v>2.419169498037636E-2</v>
      </c>
    </row>
    <row r="206" spans="1:11">
      <c r="A206" t="s">
        <v>393</v>
      </c>
      <c r="B206" t="s">
        <v>394</v>
      </c>
      <c r="C206" s="19">
        <v>10</v>
      </c>
      <c r="D206" s="19">
        <v>4</v>
      </c>
      <c r="E206" s="19">
        <v>0</v>
      </c>
      <c r="F206" s="23">
        <v>17.149999999999999</v>
      </c>
      <c r="G206" s="23">
        <v>19.840000152587891</v>
      </c>
      <c r="H206" s="21">
        <v>0.15685132085060596</v>
      </c>
      <c r="I206" s="15">
        <v>3.154985411174096</v>
      </c>
      <c r="J206" s="28">
        <v>19.86400032043457</v>
      </c>
      <c r="K206" s="21">
        <v>-1.2082242982039294E-3</v>
      </c>
    </row>
    <row r="207" spans="1:11">
      <c r="A207" t="s">
        <v>403</v>
      </c>
      <c r="B207" t="s">
        <v>404</v>
      </c>
      <c r="C207" s="19">
        <v>2</v>
      </c>
      <c r="D207" s="19">
        <v>5</v>
      </c>
      <c r="E207" s="19">
        <v>0</v>
      </c>
      <c r="F207" s="23">
        <v>38.57</v>
      </c>
      <c r="G207" s="23">
        <v>44.070999145507813</v>
      </c>
      <c r="H207" s="21">
        <v>0.14262377872719242</v>
      </c>
      <c r="I207" s="15">
        <v>4.3557167424109737</v>
      </c>
      <c r="J207" s="28">
        <v>44.643001556396484</v>
      </c>
      <c r="K207" s="21">
        <v>-1.2812812556209382E-2</v>
      </c>
    </row>
    <row r="208" spans="1:11">
      <c r="A208" t="s">
        <v>361</v>
      </c>
      <c r="B208" t="s">
        <v>362</v>
      </c>
      <c r="C208" s="19">
        <v>6</v>
      </c>
      <c r="D208" s="19">
        <v>4</v>
      </c>
      <c r="E208" s="19">
        <v>1</v>
      </c>
      <c r="F208" s="23">
        <v>15.33</v>
      </c>
      <c r="G208" s="23">
        <v>17.236000061035156</v>
      </c>
      <c r="H208" s="21">
        <v>0.1243313803675901</v>
      </c>
      <c r="I208" s="15">
        <v>0</v>
      </c>
      <c r="J208" s="28">
        <v>16.899999618530273</v>
      </c>
      <c r="K208" s="21">
        <v>1.9881683437227404E-2</v>
      </c>
    </row>
    <row r="209" spans="1:11">
      <c r="A209" t="s">
        <v>391</v>
      </c>
      <c r="B209" t="s">
        <v>392</v>
      </c>
      <c r="C209" s="19">
        <v>1</v>
      </c>
      <c r="D209" s="19">
        <v>5</v>
      </c>
      <c r="E209" s="19">
        <v>0</v>
      </c>
      <c r="F209" s="23">
        <v>30.67</v>
      </c>
      <c r="G209" s="23">
        <v>34.333000183105469</v>
      </c>
      <c r="H209" s="21">
        <v>0.1194326763320987</v>
      </c>
      <c r="I209" s="15">
        <v>12.389957457829423</v>
      </c>
      <c r="J209" s="28">
        <v>34.666999816894531</v>
      </c>
      <c r="K209" s="21">
        <v>-9.6345122321860668E-3</v>
      </c>
    </row>
    <row r="210" spans="1:11">
      <c r="A210" t="s">
        <v>377</v>
      </c>
      <c r="B210" t="s">
        <v>536</v>
      </c>
      <c r="C210" s="19">
        <v>8</v>
      </c>
      <c r="D210" s="19">
        <v>4</v>
      </c>
      <c r="E210" s="19">
        <v>0</v>
      </c>
      <c r="F210" s="23">
        <v>18.399999999999999</v>
      </c>
      <c r="G210" s="23">
        <v>19.849000930786133</v>
      </c>
      <c r="H210" s="21">
        <v>7.8750050586202949E-2</v>
      </c>
      <c r="I210" s="15">
        <v>0.73625001570452819</v>
      </c>
      <c r="J210" s="28">
        <v>19.16200065612793</v>
      </c>
      <c r="K210" s="21">
        <v>3.585222059986222E-2</v>
      </c>
    </row>
    <row r="211" spans="1:11">
      <c r="A211" t="s">
        <v>319</v>
      </c>
      <c r="B211" t="s">
        <v>320</v>
      </c>
      <c r="C211" s="19">
        <v>6</v>
      </c>
      <c r="D211" s="19">
        <v>1</v>
      </c>
      <c r="E211" s="19">
        <v>0</v>
      </c>
      <c r="F211" s="23">
        <v>74.59</v>
      </c>
      <c r="G211" s="23">
        <v>79.833000183105469</v>
      </c>
      <c r="H211" s="21">
        <v>7.0290926171141771E-2</v>
      </c>
      <c r="I211" s="15">
        <v>1.2334093265709887</v>
      </c>
      <c r="J211" s="28">
        <v>77.833000183105469</v>
      </c>
      <c r="K211" s="21">
        <v>2.5696041464352067E-2</v>
      </c>
    </row>
    <row r="212" spans="1:11">
      <c r="H212" s="22" t="s">
        <v>494</v>
      </c>
      <c r="I212" s="15"/>
    </row>
    <row r="213" spans="1:11">
      <c r="A213" s="16" t="s">
        <v>420</v>
      </c>
      <c r="H213" s="22" t="s">
        <v>494</v>
      </c>
      <c r="I213" s="15"/>
    </row>
    <row r="214" spans="1:11">
      <c r="A214" t="s">
        <v>441</v>
      </c>
      <c r="B214" s="11" t="s">
        <v>541</v>
      </c>
      <c r="C214" s="19">
        <v>1</v>
      </c>
      <c r="D214" s="19">
        <v>6</v>
      </c>
      <c r="E214" s="19">
        <v>0</v>
      </c>
      <c r="F214" s="23">
        <v>4.6500000000000004</v>
      </c>
      <c r="G214" s="23">
        <v>6.6069998741149902</v>
      </c>
      <c r="H214" s="21">
        <v>0.4208601879817182</v>
      </c>
      <c r="I214" s="15">
        <v>7.7419357915078439</v>
      </c>
      <c r="J214" s="28">
        <v>7</v>
      </c>
      <c r="K214" s="21">
        <v>-5.6142875126429966E-2</v>
      </c>
    </row>
    <row r="215" spans="1:11">
      <c r="A215" t="s">
        <v>418</v>
      </c>
      <c r="B215" s="11" t="s">
        <v>542</v>
      </c>
      <c r="C215" s="19">
        <v>3</v>
      </c>
      <c r="D215" s="19">
        <v>3</v>
      </c>
      <c r="E215" s="19">
        <v>0</v>
      </c>
      <c r="F215" s="23">
        <v>9.33</v>
      </c>
      <c r="G215" s="23">
        <v>12.875</v>
      </c>
      <c r="H215" s="21">
        <v>0.379957127545552</v>
      </c>
      <c r="I215" s="15">
        <v>6.4308684227423143</v>
      </c>
      <c r="J215" s="28">
        <v>12.916999816894531</v>
      </c>
      <c r="K215" s="21">
        <v>-3.2515148633507317E-3</v>
      </c>
    </row>
    <row r="216" spans="1:11">
      <c r="A216" t="s">
        <v>439</v>
      </c>
      <c r="B216" t="s">
        <v>440</v>
      </c>
      <c r="C216" s="19">
        <v>11</v>
      </c>
      <c r="D216" s="19">
        <v>3</v>
      </c>
      <c r="E216" s="19">
        <v>0</v>
      </c>
      <c r="F216" s="23">
        <v>9.9600000000000009</v>
      </c>
      <c r="G216" s="23">
        <v>13.480999946594238</v>
      </c>
      <c r="H216" s="21">
        <v>0.35351405086287524</v>
      </c>
      <c r="I216" s="15">
        <v>3.1410842894550304</v>
      </c>
      <c r="J216" s="28">
        <v>14.060000419616699</v>
      </c>
      <c r="K216" s="21">
        <v>-4.1180686752656979E-2</v>
      </c>
    </row>
    <row r="217" spans="1:11">
      <c r="A217" t="s">
        <v>425</v>
      </c>
      <c r="B217" s="11" t="s">
        <v>543</v>
      </c>
      <c r="C217" s="19">
        <v>11</v>
      </c>
      <c r="D217" s="19">
        <v>0</v>
      </c>
      <c r="E217" s="19">
        <v>0</v>
      </c>
      <c r="F217" s="23">
        <v>67.989999999999995</v>
      </c>
      <c r="G217" s="23">
        <v>90.5</v>
      </c>
      <c r="H217" s="21">
        <v>0.33107809972054725</v>
      </c>
      <c r="I217" s="15">
        <v>4.7071629858206325</v>
      </c>
      <c r="J217" s="28">
        <v>94.544998168945313</v>
      </c>
      <c r="K217" s="21">
        <v>-4.2783840999363956E-2</v>
      </c>
    </row>
    <row r="218" spans="1:11">
      <c r="A218" t="s">
        <v>447</v>
      </c>
      <c r="B218" t="s">
        <v>448</v>
      </c>
      <c r="C218" s="19">
        <v>7</v>
      </c>
      <c r="D218" s="19">
        <v>2</v>
      </c>
      <c r="E218" s="19">
        <v>0</v>
      </c>
      <c r="F218" s="23">
        <v>49.54</v>
      </c>
      <c r="G218" s="23">
        <v>65.111000061035156</v>
      </c>
      <c r="H218" s="21">
        <v>0.31431166857156151</v>
      </c>
      <c r="I218" s="15">
        <v>1.2111425592286191</v>
      </c>
      <c r="J218" s="28">
        <v>65.111000061035156</v>
      </c>
      <c r="K218" s="21">
        <v>0</v>
      </c>
    </row>
    <row r="219" spans="1:11">
      <c r="A219" t="s">
        <v>457</v>
      </c>
      <c r="B219" s="11" t="s">
        <v>544</v>
      </c>
      <c r="C219" s="19">
        <v>12</v>
      </c>
      <c r="D219" s="19">
        <v>0</v>
      </c>
      <c r="E219" s="19">
        <v>0</v>
      </c>
      <c r="F219" s="23">
        <v>12.77</v>
      </c>
      <c r="G219" s="23">
        <v>16.399999618530273</v>
      </c>
      <c r="H219" s="21">
        <v>0.28425995446595725</v>
      </c>
      <c r="I219" s="15">
        <v>5.4812842080064748</v>
      </c>
      <c r="J219" s="28">
        <v>17.083000183105469</v>
      </c>
      <c r="K219" s="21">
        <v>-3.9981300547585349E-2</v>
      </c>
    </row>
    <row r="220" spans="1:11">
      <c r="A220" t="s">
        <v>423</v>
      </c>
      <c r="B220" s="11" t="s">
        <v>545</v>
      </c>
      <c r="C220" s="19">
        <v>12</v>
      </c>
      <c r="D220" s="19">
        <v>2</v>
      </c>
      <c r="E220" s="19">
        <v>0</v>
      </c>
      <c r="F220" s="23">
        <v>17.16</v>
      </c>
      <c r="G220" s="23">
        <v>21.089000701904297</v>
      </c>
      <c r="H220" s="21">
        <v>0.22896274486621776</v>
      </c>
      <c r="I220" s="15">
        <v>4.0790209403404827</v>
      </c>
      <c r="J220" s="28">
        <v>21.660999298095703</v>
      </c>
      <c r="K220" s="21">
        <v>-2.6406842469252685E-2</v>
      </c>
    </row>
    <row r="221" spans="1:11">
      <c r="A221" t="s">
        <v>431</v>
      </c>
      <c r="B221" s="11" t="s">
        <v>546</v>
      </c>
      <c r="C221" s="19">
        <v>10</v>
      </c>
      <c r="D221" s="19">
        <v>0</v>
      </c>
      <c r="E221" s="19">
        <v>0</v>
      </c>
      <c r="F221" s="23">
        <v>18.329999999999998</v>
      </c>
      <c r="G221" s="23">
        <v>22.343999862670898</v>
      </c>
      <c r="H221" s="21">
        <v>0.2189852625570595</v>
      </c>
      <c r="I221" s="15">
        <v>5.8919805941917316</v>
      </c>
      <c r="J221" s="28">
        <v>23.944000244140625</v>
      </c>
      <c r="K221" s="21">
        <v>-6.6822601284481073E-2</v>
      </c>
    </row>
    <row r="222" spans="1:11">
      <c r="A222" t="s">
        <v>437</v>
      </c>
      <c r="B222" t="s">
        <v>438</v>
      </c>
      <c r="C222" s="19">
        <v>6</v>
      </c>
      <c r="D222" s="19">
        <v>2</v>
      </c>
      <c r="E222" s="19">
        <v>0</v>
      </c>
      <c r="F222" s="23">
        <v>4.74</v>
      </c>
      <c r="G222" s="23">
        <v>5.7690000534057617</v>
      </c>
      <c r="H222" s="21">
        <v>0.217088618861975</v>
      </c>
      <c r="I222" s="15">
        <v>0.24126581297519339</v>
      </c>
      <c r="J222" s="28">
        <v>6.2189998626708984</v>
      </c>
      <c r="K222" s="21">
        <v>-7.2358871072859862E-2</v>
      </c>
    </row>
    <row r="223" spans="1:11">
      <c r="A223" t="s">
        <v>455</v>
      </c>
      <c r="B223" s="11" t="s">
        <v>547</v>
      </c>
      <c r="C223" s="19">
        <v>13</v>
      </c>
      <c r="D223" s="19">
        <v>1</v>
      </c>
      <c r="E223" s="19">
        <v>1</v>
      </c>
      <c r="F223" s="23">
        <v>45.75</v>
      </c>
      <c r="G223" s="23">
        <v>55.632999420166016</v>
      </c>
      <c r="H223" s="21">
        <v>0.21602184524953039</v>
      </c>
      <c r="I223" s="15">
        <v>3.1695738516218674</v>
      </c>
      <c r="J223" s="28">
        <v>56.643001556396484</v>
      </c>
      <c r="K223" s="21">
        <v>-1.7831013690629765E-2</v>
      </c>
    </row>
    <row r="224" spans="1:11">
      <c r="A224" t="s">
        <v>459</v>
      </c>
      <c r="B224" t="s">
        <v>460</v>
      </c>
      <c r="C224" s="19">
        <v>8</v>
      </c>
      <c r="D224" s="19">
        <v>1</v>
      </c>
      <c r="E224" s="19">
        <v>0</v>
      </c>
      <c r="F224" s="23">
        <v>13.6</v>
      </c>
      <c r="G224" s="23">
        <v>16.527999877929688</v>
      </c>
      <c r="H224" s="21">
        <v>0.21529410867130058</v>
      </c>
      <c r="I224" s="15">
        <v>6.0264704858555511</v>
      </c>
      <c r="J224" s="28">
        <v>17.031000137329102</v>
      </c>
      <c r="K224" s="21">
        <v>-2.9534393479154621E-2</v>
      </c>
    </row>
    <row r="225" spans="1:11">
      <c r="A225" t="s">
        <v>435</v>
      </c>
      <c r="B225" s="11" t="s">
        <v>548</v>
      </c>
      <c r="C225" s="19">
        <v>8</v>
      </c>
      <c r="D225" s="19">
        <v>1</v>
      </c>
      <c r="E225" s="19">
        <v>0</v>
      </c>
      <c r="F225" s="23">
        <v>131.28</v>
      </c>
      <c r="G225" s="23">
        <v>157.99400329589844</v>
      </c>
      <c r="H225" s="21">
        <v>0.20348875149221843</v>
      </c>
      <c r="I225" s="15">
        <v>0.30278794054284752</v>
      </c>
      <c r="J225" s="28">
        <v>174.41299438476563</v>
      </c>
      <c r="K225" s="21">
        <v>-9.413857692647544E-2</v>
      </c>
    </row>
    <row r="226" spans="1:11">
      <c r="A226" t="s">
        <v>445</v>
      </c>
      <c r="B226" s="11" t="s">
        <v>549</v>
      </c>
      <c r="C226" s="19">
        <v>1</v>
      </c>
      <c r="D226" s="19">
        <v>4</v>
      </c>
      <c r="E226" s="19">
        <v>0</v>
      </c>
      <c r="F226" s="23">
        <v>13.85</v>
      </c>
      <c r="G226" s="23">
        <v>16.299999237060547</v>
      </c>
      <c r="H226" s="21">
        <v>0.17689525177332471</v>
      </c>
      <c r="I226" s="15">
        <v>6.4851983789932861</v>
      </c>
      <c r="J226" s="28">
        <v>16.916999816894531</v>
      </c>
      <c r="K226" s="21">
        <v>-3.647222241013464E-2</v>
      </c>
    </row>
    <row r="227" spans="1:11">
      <c r="A227" t="s">
        <v>433</v>
      </c>
      <c r="B227" s="11" t="s">
        <v>550</v>
      </c>
      <c r="C227" s="19">
        <v>9</v>
      </c>
      <c r="D227" s="19">
        <v>2</v>
      </c>
      <c r="E227" s="19">
        <v>0</v>
      </c>
      <c r="F227" s="23">
        <v>17.739999999999998</v>
      </c>
      <c r="G227" s="23">
        <v>20.799999237060547</v>
      </c>
      <c r="H227" s="21">
        <v>0.17249150152539733</v>
      </c>
      <c r="I227" s="15">
        <v>10.146561174274431</v>
      </c>
      <c r="J227" s="28">
        <v>26.181999206542969</v>
      </c>
      <c r="K227" s="21">
        <v>-0.20556107755657721</v>
      </c>
    </row>
    <row r="228" spans="1:11">
      <c r="A228" t="s">
        <v>429</v>
      </c>
      <c r="B228" s="11" t="s">
        <v>551</v>
      </c>
      <c r="C228" s="19">
        <v>2</v>
      </c>
      <c r="D228" s="19">
        <v>5</v>
      </c>
      <c r="E228" s="19">
        <v>1</v>
      </c>
      <c r="F228" s="23">
        <v>23.64</v>
      </c>
      <c r="G228" s="23">
        <v>27.562000274658203</v>
      </c>
      <c r="H228" s="21">
        <v>0.165905256965237</v>
      </c>
      <c r="I228" s="15">
        <v>7.8258881512430518</v>
      </c>
      <c r="J228" s="28">
        <v>28.687999725341797</v>
      </c>
      <c r="K228" s="21">
        <v>-3.9249841796705411E-2</v>
      </c>
    </row>
    <row r="229" spans="1:11">
      <c r="A229" t="s">
        <v>449</v>
      </c>
      <c r="B229" s="11" t="s">
        <v>540</v>
      </c>
      <c r="C229" s="19">
        <v>5</v>
      </c>
      <c r="D229" s="19">
        <v>2</v>
      </c>
      <c r="E229" s="19">
        <v>0</v>
      </c>
      <c r="F229" s="23">
        <v>13.64</v>
      </c>
      <c r="G229" s="23">
        <v>15.678999900817871</v>
      </c>
      <c r="H229" s="21">
        <v>0.14948679624764447</v>
      </c>
      <c r="I229" s="15">
        <v>6.5252197977384867</v>
      </c>
      <c r="J229" s="28">
        <v>16.820999145507813</v>
      </c>
      <c r="K229" s="21">
        <v>-6.7891284864307344E-2</v>
      </c>
    </row>
    <row r="230" spans="1:11">
      <c r="A230" t="s">
        <v>451</v>
      </c>
      <c r="B230" t="s">
        <v>452</v>
      </c>
      <c r="C230" s="19">
        <v>6</v>
      </c>
      <c r="D230" s="19">
        <v>1</v>
      </c>
      <c r="E230" s="19">
        <v>0</v>
      </c>
      <c r="F230" s="23">
        <v>200.88</v>
      </c>
      <c r="G230" s="23">
        <v>228.80900573730469</v>
      </c>
      <c r="H230" s="21">
        <v>0.13903328224464701</v>
      </c>
      <c r="I230" s="15">
        <v>0.6041666607797882</v>
      </c>
      <c r="J230" s="28">
        <v>225.93400573730469</v>
      </c>
      <c r="K230" s="21">
        <v>1.2724954752242059E-2</v>
      </c>
    </row>
    <row r="231" spans="1:11">
      <c r="A231" t="s">
        <v>427</v>
      </c>
      <c r="B231" s="11" t="s">
        <v>539</v>
      </c>
      <c r="C231" s="19">
        <v>9</v>
      </c>
      <c r="D231" s="19">
        <v>2</v>
      </c>
      <c r="E231" s="19">
        <v>1</v>
      </c>
      <c r="F231" s="23">
        <v>12.56</v>
      </c>
      <c r="G231" s="23">
        <v>14.22700023651123</v>
      </c>
      <c r="H231" s="21">
        <v>0.13272294876681767</v>
      </c>
      <c r="I231" s="15">
        <v>2.8662421521107864</v>
      </c>
      <c r="J231" s="28">
        <v>15.25</v>
      </c>
      <c r="K231" s="21">
        <v>-6.7081951704181603E-2</v>
      </c>
    </row>
    <row r="232" spans="1:11">
      <c r="A232" t="s">
        <v>453</v>
      </c>
      <c r="B232" s="11" t="s">
        <v>538</v>
      </c>
      <c r="C232" s="19">
        <v>7</v>
      </c>
      <c r="D232" s="19">
        <v>2</v>
      </c>
      <c r="E232" s="19">
        <v>0</v>
      </c>
      <c r="F232" s="23">
        <v>14.36</v>
      </c>
      <c r="G232" s="23">
        <v>16.187999725341797</v>
      </c>
      <c r="H232" s="21">
        <v>0.12729803101265999</v>
      </c>
      <c r="I232" s="15">
        <v>6.0167132479898777</v>
      </c>
      <c r="J232" s="28">
        <v>17.916999816894531</v>
      </c>
      <c r="K232" s="21">
        <v>-9.6500536318720229E-2</v>
      </c>
    </row>
    <row r="233" spans="1:11">
      <c r="A233" t="s">
        <v>443</v>
      </c>
      <c r="B233" t="s">
        <v>444</v>
      </c>
      <c r="C233" s="19">
        <v>4</v>
      </c>
      <c r="D233" s="19">
        <v>3</v>
      </c>
      <c r="E233" s="19">
        <v>0</v>
      </c>
      <c r="F233" s="23">
        <v>13.42</v>
      </c>
      <c r="G233" s="23">
        <v>14.75</v>
      </c>
      <c r="H233" s="21">
        <v>9.9105812220566331E-2</v>
      </c>
      <c r="I233" s="15">
        <v>5.5886736214605071</v>
      </c>
      <c r="J233" s="28">
        <v>15.562000274658203</v>
      </c>
      <c r="K233" s="21">
        <v>-5.2178399969604009E-2</v>
      </c>
    </row>
    <row r="234" spans="1:11">
      <c r="A234" t="s">
        <v>421</v>
      </c>
      <c r="B234" s="11" t="s">
        <v>537</v>
      </c>
      <c r="C234" s="19">
        <v>9</v>
      </c>
      <c r="D234" s="19">
        <v>2</v>
      </c>
      <c r="E234" s="19">
        <v>0</v>
      </c>
      <c r="F234" s="23">
        <v>70.72</v>
      </c>
      <c r="G234" s="23">
        <v>74.726997375488281</v>
      </c>
      <c r="H234" s="21">
        <v>5.6660030761994946E-2</v>
      </c>
      <c r="I234" s="15">
        <v>1.6544117040224207</v>
      </c>
      <c r="J234" s="28">
        <v>74.818000793457031</v>
      </c>
      <c r="K234" s="21">
        <v>-1.2163305221155872E-3</v>
      </c>
    </row>
    <row r="235" spans="1:11">
      <c r="H235" s="22" t="s">
        <v>494</v>
      </c>
      <c r="I235" s="15"/>
    </row>
    <row r="236" spans="1:11">
      <c r="A236" s="16" t="s">
        <v>463</v>
      </c>
      <c r="H236" s="22" t="s">
        <v>494</v>
      </c>
      <c r="I236" s="15"/>
    </row>
    <row r="237" spans="1:11">
      <c r="A237" t="s">
        <v>480</v>
      </c>
      <c r="B237" t="s">
        <v>481</v>
      </c>
      <c r="C237" s="19">
        <v>7</v>
      </c>
      <c r="D237" s="19">
        <v>2</v>
      </c>
      <c r="E237" s="19">
        <v>1</v>
      </c>
      <c r="F237" s="23">
        <v>9.82</v>
      </c>
      <c r="G237" s="23">
        <v>15.5</v>
      </c>
      <c r="H237" s="21">
        <v>0.57841140529531565</v>
      </c>
      <c r="I237" s="15">
        <v>7.3319758514279991</v>
      </c>
      <c r="J237" s="28">
        <v>17.431999206542969</v>
      </c>
      <c r="K237" s="21">
        <v>-0.1108306157917795</v>
      </c>
    </row>
    <row r="238" spans="1:11">
      <c r="A238" t="s">
        <v>472</v>
      </c>
      <c r="B238" t="s">
        <v>473</v>
      </c>
      <c r="C238" s="19">
        <v>9</v>
      </c>
      <c r="D238" s="19">
        <v>2</v>
      </c>
      <c r="E238" s="19">
        <v>0</v>
      </c>
      <c r="F238" s="23">
        <v>10.77</v>
      </c>
      <c r="G238" s="23">
        <v>15.571999549865723</v>
      </c>
      <c r="H238" s="21">
        <v>0.44586811047964003</v>
      </c>
      <c r="I238" s="15">
        <v>2.0427112238431486</v>
      </c>
      <c r="J238" s="28">
        <v>16.628999710083008</v>
      </c>
      <c r="K238" s="21">
        <v>-6.3563664600725933E-2</v>
      </c>
    </row>
    <row r="239" spans="1:11">
      <c r="A239" t="s">
        <v>468</v>
      </c>
      <c r="B239" t="s">
        <v>469</v>
      </c>
      <c r="C239" s="19">
        <v>13</v>
      </c>
      <c r="D239" s="19">
        <v>0</v>
      </c>
      <c r="E239" s="19">
        <v>0</v>
      </c>
      <c r="F239" s="23">
        <v>22.33</v>
      </c>
      <c r="G239" s="23">
        <v>32</v>
      </c>
      <c r="H239" s="21">
        <v>0.43304970891177796</v>
      </c>
      <c r="I239" s="15">
        <v>5.3739366219602145</v>
      </c>
      <c r="J239" s="28">
        <v>34.285999298095703</v>
      </c>
      <c r="K239" s="21">
        <v>-6.6674425272553489E-2</v>
      </c>
    </row>
    <row r="240" spans="1:11">
      <c r="A240" t="s">
        <v>484</v>
      </c>
      <c r="B240" s="11" t="s">
        <v>555</v>
      </c>
      <c r="C240" s="19">
        <v>11</v>
      </c>
      <c r="D240" s="19">
        <v>1</v>
      </c>
      <c r="E240" s="19">
        <v>0</v>
      </c>
      <c r="F240" s="23">
        <v>36.96</v>
      </c>
      <c r="G240" s="23">
        <v>51.261001586914063</v>
      </c>
      <c r="H240" s="21">
        <v>0.3869318611178047</v>
      </c>
      <c r="I240" s="15">
        <v>5.6621593572360611</v>
      </c>
      <c r="J240" s="28">
        <v>56.159000396728516</v>
      </c>
      <c r="K240" s="21">
        <v>-8.7216630908903803E-2</v>
      </c>
    </row>
    <row r="241" spans="1:11">
      <c r="A241" t="s">
        <v>490</v>
      </c>
      <c r="B241" t="s">
        <v>491</v>
      </c>
      <c r="C241" s="19">
        <v>9</v>
      </c>
      <c r="D241" s="19">
        <v>1</v>
      </c>
      <c r="E241" s="19">
        <v>0</v>
      </c>
      <c r="F241" s="23">
        <v>10.07</v>
      </c>
      <c r="G241" s="23">
        <v>13.699999809265137</v>
      </c>
      <c r="H241" s="21">
        <v>0.3604766444156044</v>
      </c>
      <c r="I241" s="15">
        <v>7.1499506316805306</v>
      </c>
      <c r="J241" s="28">
        <v>13.850000381469727</v>
      </c>
      <c r="K241" s="21">
        <v>-1.0830365925857987E-2</v>
      </c>
    </row>
    <row r="242" spans="1:11">
      <c r="A242" t="s">
        <v>474</v>
      </c>
      <c r="B242" s="11" t="s">
        <v>554</v>
      </c>
      <c r="C242" s="19">
        <v>10</v>
      </c>
      <c r="D242" s="19">
        <v>4</v>
      </c>
      <c r="E242" s="19">
        <v>0</v>
      </c>
      <c r="F242" s="23">
        <v>31.51</v>
      </c>
      <c r="G242" s="23">
        <v>42.791000366210938</v>
      </c>
      <c r="H242" s="21">
        <v>0.35801334072392688</v>
      </c>
      <c r="I242" s="15">
        <v>5.8601395132730056</v>
      </c>
      <c r="J242" s="28">
        <v>45.060001373291016</v>
      </c>
      <c r="K242" s="21">
        <v>-5.0355102927826627E-2</v>
      </c>
    </row>
    <row r="243" spans="1:11">
      <c r="A243" t="s">
        <v>466</v>
      </c>
      <c r="B243" s="11" t="s">
        <v>556</v>
      </c>
      <c r="C243" s="19">
        <v>9</v>
      </c>
      <c r="D243" s="19">
        <v>2</v>
      </c>
      <c r="E243" s="19">
        <v>0</v>
      </c>
      <c r="F243" s="23">
        <v>28.79</v>
      </c>
      <c r="G243" s="23">
        <v>39</v>
      </c>
      <c r="H243" s="21">
        <v>0.35463702674539777</v>
      </c>
      <c r="I243" s="15">
        <v>2.2924627517403393</v>
      </c>
      <c r="J243" s="28">
        <v>44.166999816894531</v>
      </c>
      <c r="K243" s="21">
        <v>-0.11698779265776792</v>
      </c>
    </row>
    <row r="244" spans="1:11">
      <c r="A244" t="s">
        <v>476</v>
      </c>
      <c r="B244" t="s">
        <v>477</v>
      </c>
      <c r="C244" s="19">
        <v>3</v>
      </c>
      <c r="D244" s="19">
        <v>9</v>
      </c>
      <c r="E244" s="19">
        <v>1</v>
      </c>
      <c r="F244" s="23">
        <v>7.86</v>
      </c>
      <c r="G244" s="23">
        <v>10.211000442504883</v>
      </c>
      <c r="H244" s="21">
        <v>0.2991094710566008</v>
      </c>
      <c r="I244" s="15">
        <v>7.4635851777540205</v>
      </c>
      <c r="J244" s="28">
        <v>11.508000373840332</v>
      </c>
      <c r="K244" s="21">
        <v>-0.11270419614199471</v>
      </c>
    </row>
    <row r="245" spans="1:11">
      <c r="A245" t="s">
        <v>470</v>
      </c>
      <c r="B245" s="11" t="s">
        <v>553</v>
      </c>
      <c r="C245" s="19">
        <v>5</v>
      </c>
      <c r="D245" s="19">
        <v>2</v>
      </c>
      <c r="E245" s="19">
        <v>0</v>
      </c>
      <c r="F245" s="23">
        <v>38.08</v>
      </c>
      <c r="G245" s="23">
        <v>45.5</v>
      </c>
      <c r="H245" s="21">
        <v>0.19485294117647065</v>
      </c>
      <c r="I245" s="15">
        <v>4.9957983634051155</v>
      </c>
      <c r="J245" s="28">
        <v>47.856998443603516</v>
      </c>
      <c r="K245" s="21">
        <v>-4.9250862366161371E-2</v>
      </c>
    </row>
    <row r="246" spans="1:11">
      <c r="A246" t="s">
        <v>478</v>
      </c>
      <c r="B246" t="s">
        <v>479</v>
      </c>
      <c r="C246" s="19">
        <v>11</v>
      </c>
      <c r="D246" s="19">
        <v>1</v>
      </c>
      <c r="E246" s="19">
        <v>0</v>
      </c>
      <c r="F246" s="23">
        <v>27.3</v>
      </c>
      <c r="G246" s="23">
        <v>32.099998474121094</v>
      </c>
      <c r="H246" s="21">
        <v>0.17582411993117555</v>
      </c>
      <c r="I246" s="15">
        <v>4.1025641200306646</v>
      </c>
      <c r="J246" s="28">
        <v>31.726999282836914</v>
      </c>
      <c r="K246" s="21">
        <v>1.1756522826473473E-2</v>
      </c>
    </row>
    <row r="247" spans="1:11">
      <c r="A247" t="s">
        <v>461</v>
      </c>
      <c r="B247" t="s">
        <v>462</v>
      </c>
      <c r="C247" s="19">
        <v>8</v>
      </c>
      <c r="D247" s="19">
        <v>7</v>
      </c>
      <c r="E247" s="19">
        <v>1</v>
      </c>
      <c r="F247" s="23">
        <v>48.48</v>
      </c>
      <c r="G247" s="23">
        <v>56.416999816894531</v>
      </c>
      <c r="H247" s="21">
        <v>0.16371699292274206</v>
      </c>
      <c r="I247" s="15">
        <v>5.919966760641671</v>
      </c>
      <c r="J247" s="28">
        <v>58.307998657226563</v>
      </c>
      <c r="K247" s="21">
        <v>-3.2431208134043286E-2</v>
      </c>
    </row>
    <row r="248" spans="1:11">
      <c r="A248" t="s">
        <v>482</v>
      </c>
      <c r="B248" t="s">
        <v>483</v>
      </c>
      <c r="C248" s="19">
        <v>5</v>
      </c>
      <c r="D248" s="19">
        <v>7</v>
      </c>
      <c r="E248" s="19">
        <v>0</v>
      </c>
      <c r="F248" s="23">
        <v>38.97</v>
      </c>
      <c r="G248" s="23">
        <v>45.181999206542969</v>
      </c>
      <c r="H248" s="21">
        <v>0.15940464989845959</v>
      </c>
      <c r="I248" s="15">
        <v>6.312548211821845</v>
      </c>
      <c r="J248" s="28">
        <v>48.75</v>
      </c>
      <c r="K248" s="21">
        <v>-7.3189759865785256E-2</v>
      </c>
    </row>
    <row r="249" spans="1:11">
      <c r="A249" t="s">
        <v>488</v>
      </c>
      <c r="B249" s="11" t="s">
        <v>557</v>
      </c>
      <c r="C249" s="19">
        <v>2</v>
      </c>
      <c r="D249" s="19">
        <v>5</v>
      </c>
      <c r="E249" s="19">
        <v>0</v>
      </c>
      <c r="F249" s="23">
        <v>31.29</v>
      </c>
      <c r="G249" s="23">
        <v>34.833000183105469</v>
      </c>
      <c r="H249" s="21">
        <v>0.11323107008966027</v>
      </c>
      <c r="I249" s="15">
        <v>5.7347394590295515</v>
      </c>
      <c r="J249" s="28">
        <v>36.929000854492188</v>
      </c>
      <c r="K249" s="21">
        <v>-5.6757578674965781E-2</v>
      </c>
    </row>
    <row r="250" spans="1:11">
      <c r="A250" t="s">
        <v>486</v>
      </c>
      <c r="B250" t="s">
        <v>487</v>
      </c>
      <c r="C250" s="19">
        <v>4</v>
      </c>
      <c r="D250" s="19">
        <v>8</v>
      </c>
      <c r="E250" s="19">
        <v>1</v>
      </c>
      <c r="F250" s="23">
        <v>37.43</v>
      </c>
      <c r="G250" s="23">
        <v>37.375</v>
      </c>
      <c r="H250" s="21">
        <v>-1.4694095645204305E-3</v>
      </c>
      <c r="I250" s="15">
        <v>3.1675128034815376</v>
      </c>
      <c r="J250" s="28">
        <v>38.125</v>
      </c>
      <c r="K250" s="21">
        <v>-1.9672131147540985E-2</v>
      </c>
    </row>
    <row r="251" spans="1:11">
      <c r="A251" t="s">
        <v>464</v>
      </c>
      <c r="B251" t="s">
        <v>465</v>
      </c>
      <c r="C251" s="19">
        <v>4</v>
      </c>
      <c r="D251" s="19">
        <v>9</v>
      </c>
      <c r="E251" s="19">
        <v>4</v>
      </c>
      <c r="F251" s="23">
        <v>56.85</v>
      </c>
      <c r="G251" s="23">
        <v>56.472999572753906</v>
      </c>
      <c r="H251" s="21">
        <v>-6.6314938829568192E-3</v>
      </c>
      <c r="I251" s="15">
        <v>4.1512751013119171</v>
      </c>
      <c r="J251" s="28">
        <v>57.951999664306641</v>
      </c>
      <c r="K251" s="21">
        <v>-2.5521122655301039E-2</v>
      </c>
    </row>
    <row r="252" spans="1:11">
      <c r="A252" s="11" t="s">
        <v>552</v>
      </c>
      <c r="J252" s="28" t="s">
        <v>494</v>
      </c>
      <c r="K252" s="21" t="s">
        <v>494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52"/>
  <sheetViews>
    <sheetView topLeftCell="B1" workbookViewId="0">
      <selection activeCell="B238" sqref="A1:XFD1048576"/>
    </sheetView>
  </sheetViews>
  <sheetFormatPr defaultRowHeight="14.5"/>
  <cols>
    <col min="1" max="1" width="19.1796875" customWidth="1"/>
    <col min="2" max="2" width="40.453125" customWidth="1"/>
    <col min="6" max="6" width="12.26953125" style="23" customWidth="1"/>
    <col min="7" max="7" width="14.1796875" style="23" customWidth="1"/>
    <col min="8" max="8" width="14.26953125" style="19" customWidth="1"/>
    <col min="9" max="9" width="10.54296875" style="19" bestFit="1" customWidth="1"/>
    <col min="14" max="14" width="9.1796875" style="10"/>
  </cols>
  <sheetData>
    <row r="1" spans="1:15">
      <c r="A1" t="s">
        <v>494</v>
      </c>
      <c r="B1" t="s">
        <v>494</v>
      </c>
    </row>
    <row r="2" spans="1:15" s="17" customFormat="1">
      <c r="A2" s="17" t="s">
        <v>494</v>
      </c>
      <c r="F2" s="24" t="s">
        <v>503</v>
      </c>
      <c r="G2" s="24" t="s">
        <v>558</v>
      </c>
      <c r="H2" s="20" t="s">
        <v>507</v>
      </c>
      <c r="I2" s="20"/>
      <c r="M2" s="17" t="s">
        <v>558</v>
      </c>
      <c r="N2" s="18"/>
    </row>
    <row r="3" spans="1:15" s="17" customFormat="1">
      <c r="A3" s="17" t="s">
        <v>4</v>
      </c>
      <c r="B3" s="17" t="s">
        <v>498</v>
      </c>
      <c r="C3" s="17" t="s">
        <v>499</v>
      </c>
      <c r="D3" s="17" t="s">
        <v>500</v>
      </c>
      <c r="E3" s="17" t="s">
        <v>501</v>
      </c>
      <c r="F3" s="24" t="s">
        <v>504</v>
      </c>
      <c r="G3" s="24" t="s">
        <v>559</v>
      </c>
      <c r="H3" s="20" t="s">
        <v>506</v>
      </c>
      <c r="I3" s="20" t="s">
        <v>505</v>
      </c>
      <c r="M3" s="17" t="s">
        <v>560</v>
      </c>
      <c r="N3" s="18"/>
    </row>
    <row r="4" spans="1:15">
      <c r="A4" s="16" t="s">
        <v>24</v>
      </c>
    </row>
    <row r="5" spans="1:15">
      <c r="A5" t="s">
        <v>32</v>
      </c>
      <c r="B5" s="11" t="s">
        <v>508</v>
      </c>
      <c r="C5">
        <v>16</v>
      </c>
      <c r="D5">
        <v>2</v>
      </c>
      <c r="E5">
        <v>1</v>
      </c>
      <c r="F5" s="23">
        <v>55.72</v>
      </c>
      <c r="G5" s="23">
        <v>72.820999145507813</v>
      </c>
      <c r="H5" s="21">
        <v>0.3069095324032271</v>
      </c>
      <c r="I5" s="15">
        <v>3.5893754486719311</v>
      </c>
      <c r="K5" t="s">
        <v>32</v>
      </c>
      <c r="L5" t="s">
        <v>33</v>
      </c>
      <c r="M5">
        <v>75.730003356933594</v>
      </c>
      <c r="N5" s="10">
        <v>-3.8412836161051643E-2</v>
      </c>
      <c r="O5" t="b">
        <v>1</v>
      </c>
    </row>
    <row r="6" spans="1:15">
      <c r="A6" t="s">
        <v>30</v>
      </c>
      <c r="B6" t="s">
        <v>31</v>
      </c>
      <c r="C6">
        <v>2</v>
      </c>
      <c r="D6">
        <v>6</v>
      </c>
      <c r="E6">
        <v>2</v>
      </c>
      <c r="F6" s="23">
        <v>55.58</v>
      </c>
      <c r="G6" s="23">
        <v>70.305999755859375</v>
      </c>
      <c r="H6" s="21">
        <v>0.2649514169819967</v>
      </c>
      <c r="I6" s="15">
        <v>6.1460955188445112</v>
      </c>
      <c r="K6" t="s">
        <v>30</v>
      </c>
      <c r="L6" t="s">
        <v>31</v>
      </c>
      <c r="M6">
        <v>80</v>
      </c>
      <c r="N6" s="10">
        <v>-0.12117500305175781</v>
      </c>
      <c r="O6" t="b">
        <v>1</v>
      </c>
    </row>
    <row r="7" spans="1:15">
      <c r="A7" t="s">
        <v>28</v>
      </c>
      <c r="B7" s="11" t="s">
        <v>509</v>
      </c>
      <c r="C7">
        <v>11</v>
      </c>
      <c r="D7">
        <v>2</v>
      </c>
      <c r="E7">
        <v>0</v>
      </c>
      <c r="F7" s="23">
        <v>30.62</v>
      </c>
      <c r="G7" s="23">
        <v>38.166999816894531</v>
      </c>
      <c r="H7" s="21">
        <v>0.24647288755370772</v>
      </c>
      <c r="I7" s="15">
        <v>3.9190073405738595</v>
      </c>
      <c r="K7" t="s">
        <v>28</v>
      </c>
      <c r="L7" t="s">
        <v>29</v>
      </c>
      <c r="M7">
        <v>39.458000183105469</v>
      </c>
      <c r="N7" s="10">
        <v>-3.2718342547012773E-2</v>
      </c>
      <c r="O7" t="b">
        <v>1</v>
      </c>
    </row>
    <row r="8" spans="1:15">
      <c r="A8" t="s">
        <v>26</v>
      </c>
      <c r="B8" t="s">
        <v>27</v>
      </c>
      <c r="C8">
        <v>15</v>
      </c>
      <c r="D8">
        <v>4</v>
      </c>
      <c r="E8">
        <v>0</v>
      </c>
      <c r="F8" s="23">
        <v>24.23</v>
      </c>
      <c r="G8" s="23">
        <v>27.403999328613281</v>
      </c>
      <c r="H8" s="21">
        <v>0.13099460704140656</v>
      </c>
      <c r="I8" s="15">
        <v>6.2088320878139465</v>
      </c>
      <c r="K8" t="s">
        <v>26</v>
      </c>
      <c r="L8" t="s">
        <v>27</v>
      </c>
      <c r="M8">
        <v>28.437000274658203</v>
      </c>
      <c r="N8" s="10">
        <v>-3.6325946339898822E-2</v>
      </c>
      <c r="O8" t="b">
        <v>1</v>
      </c>
    </row>
    <row r="9" spans="1:15">
      <c r="A9" t="s">
        <v>22</v>
      </c>
      <c r="B9" t="s">
        <v>23</v>
      </c>
      <c r="C9">
        <v>6</v>
      </c>
      <c r="D9">
        <v>12</v>
      </c>
      <c r="E9">
        <v>1</v>
      </c>
      <c r="F9" s="23">
        <v>54.52</v>
      </c>
      <c r="G9" s="23">
        <v>57.886001586914063</v>
      </c>
      <c r="H9" s="21">
        <v>6.173884055234885E-2</v>
      </c>
      <c r="I9" s="15">
        <v>7.0983123359484255</v>
      </c>
      <c r="K9" t="s">
        <v>22</v>
      </c>
      <c r="L9" t="s">
        <v>23</v>
      </c>
      <c r="M9">
        <v>61.941001892089844</v>
      </c>
      <c r="N9" s="10">
        <v>-6.546552657059336E-2</v>
      </c>
      <c r="O9" t="b">
        <v>1</v>
      </c>
    </row>
    <row r="10" spans="1:15">
      <c r="H10" s="22" t="s">
        <v>494</v>
      </c>
      <c r="I10" s="15"/>
      <c r="O10" s="11" t="s">
        <v>494</v>
      </c>
    </row>
    <row r="11" spans="1:15">
      <c r="A11" s="16" t="s">
        <v>36</v>
      </c>
      <c r="H11" s="22" t="s">
        <v>494</v>
      </c>
      <c r="I11" s="15"/>
      <c r="O11" s="11" t="s">
        <v>494</v>
      </c>
    </row>
    <row r="12" spans="1:15">
      <c r="A12" t="s">
        <v>34</v>
      </c>
      <c r="B12" t="s">
        <v>35</v>
      </c>
      <c r="C12">
        <v>8</v>
      </c>
      <c r="D12">
        <v>1</v>
      </c>
      <c r="E12">
        <v>0</v>
      </c>
      <c r="F12" s="23">
        <v>17.68</v>
      </c>
      <c r="G12" s="23">
        <v>28.687999725341797</v>
      </c>
      <c r="H12" s="21">
        <v>0.62262441885417408</v>
      </c>
      <c r="I12" s="15">
        <v>2.5791855217105124</v>
      </c>
      <c r="K12" t="s">
        <v>34</v>
      </c>
      <c r="L12" t="s">
        <v>35</v>
      </c>
      <c r="M12">
        <v>32.562000274658203</v>
      </c>
      <c r="N12" s="10">
        <v>-0.11897305192062778</v>
      </c>
      <c r="O12" t="b">
        <v>1</v>
      </c>
    </row>
    <row r="13" spans="1:15">
      <c r="A13" t="s">
        <v>62</v>
      </c>
      <c r="B13" t="s">
        <v>63</v>
      </c>
      <c r="C13">
        <v>9</v>
      </c>
      <c r="D13">
        <v>0</v>
      </c>
      <c r="E13">
        <v>0</v>
      </c>
      <c r="F13" s="23">
        <v>25.51</v>
      </c>
      <c r="G13" s="23">
        <v>39.25</v>
      </c>
      <c r="H13" s="21">
        <v>0.53861230889847111</v>
      </c>
      <c r="I13" s="15">
        <v>1.5680125674655605</v>
      </c>
      <c r="K13" t="s">
        <v>62</v>
      </c>
      <c r="L13" t="s">
        <v>63</v>
      </c>
      <c r="M13">
        <v>40.25</v>
      </c>
      <c r="N13" s="10">
        <v>-2.4844720496894408E-2</v>
      </c>
      <c r="O13" t="b">
        <v>1</v>
      </c>
    </row>
    <row r="14" spans="1:15">
      <c r="A14" t="s">
        <v>49</v>
      </c>
      <c r="B14" s="11" t="s">
        <v>510</v>
      </c>
      <c r="C14">
        <v>8</v>
      </c>
      <c r="D14">
        <v>0</v>
      </c>
      <c r="E14">
        <v>0</v>
      </c>
      <c r="F14" s="23">
        <v>34.33</v>
      </c>
      <c r="G14" s="23">
        <v>49.5</v>
      </c>
      <c r="H14" s="21">
        <v>0.44188756189921358</v>
      </c>
      <c r="I14" s="15">
        <v>0.69909698408267407</v>
      </c>
      <c r="K14" t="s">
        <v>49</v>
      </c>
      <c r="L14" t="s">
        <v>50</v>
      </c>
      <c r="M14">
        <v>49.111000061035156</v>
      </c>
      <c r="N14" s="10">
        <v>7.9208311474291831E-3</v>
      </c>
      <c r="O14" t="b">
        <v>1</v>
      </c>
    </row>
    <row r="15" spans="1:15">
      <c r="A15" t="s">
        <v>37</v>
      </c>
      <c r="B15" t="s">
        <v>38</v>
      </c>
      <c r="C15">
        <v>6</v>
      </c>
      <c r="D15">
        <v>0</v>
      </c>
      <c r="E15">
        <v>0</v>
      </c>
      <c r="F15" s="23">
        <v>63.94</v>
      </c>
      <c r="G15" s="23">
        <v>88.666999816894531</v>
      </c>
      <c r="H15" s="21">
        <v>0.38672192394267335</v>
      </c>
      <c r="I15" s="15">
        <v>1.3762902646725501</v>
      </c>
      <c r="K15" t="s">
        <v>37</v>
      </c>
      <c r="L15" t="s">
        <v>38</v>
      </c>
      <c r="M15">
        <v>89.333000183105469</v>
      </c>
      <c r="N15" s="10">
        <v>-7.4552557828108249E-3</v>
      </c>
      <c r="O15" t="b">
        <v>1</v>
      </c>
    </row>
    <row r="16" spans="1:15">
      <c r="A16" t="s">
        <v>45</v>
      </c>
      <c r="B16" s="11" t="s">
        <v>511</v>
      </c>
      <c r="C16">
        <v>19</v>
      </c>
      <c r="D16">
        <v>2</v>
      </c>
      <c r="E16">
        <v>0</v>
      </c>
      <c r="F16" s="23">
        <v>101.24</v>
      </c>
      <c r="G16" s="23">
        <v>139.22200012207031</v>
      </c>
      <c r="H16" s="21">
        <v>0.37516791902479574</v>
      </c>
      <c r="I16" s="15">
        <v>0.71118137950437532</v>
      </c>
      <c r="K16" t="s">
        <v>45</v>
      </c>
      <c r="L16" t="s">
        <v>46</v>
      </c>
      <c r="M16">
        <v>139.17900085449219</v>
      </c>
      <c r="N16" s="10">
        <v>3.0894939117345402E-4</v>
      </c>
      <c r="O16" t="b">
        <v>1</v>
      </c>
    </row>
    <row r="17" spans="1:15">
      <c r="A17" t="s">
        <v>60</v>
      </c>
      <c r="B17" s="11" t="s">
        <v>512</v>
      </c>
      <c r="C17">
        <v>4</v>
      </c>
      <c r="D17">
        <v>4</v>
      </c>
      <c r="E17">
        <v>1</v>
      </c>
      <c r="F17" s="23">
        <v>23.55</v>
      </c>
      <c r="G17" s="23">
        <v>32.125</v>
      </c>
      <c r="H17" s="21">
        <v>0.3641188959660297</v>
      </c>
      <c r="I17" s="15">
        <v>0</v>
      </c>
      <c r="K17" t="s">
        <v>60</v>
      </c>
      <c r="L17" t="s">
        <v>61</v>
      </c>
      <c r="M17">
        <v>34.375</v>
      </c>
      <c r="N17" s="10">
        <v>-6.545454545454546E-2</v>
      </c>
      <c r="O17" t="b">
        <v>1</v>
      </c>
    </row>
    <row r="18" spans="1:15">
      <c r="A18" t="s">
        <v>41</v>
      </c>
      <c r="B18" t="s">
        <v>42</v>
      </c>
      <c r="C18">
        <v>3</v>
      </c>
      <c r="D18">
        <v>4</v>
      </c>
      <c r="E18">
        <v>0</v>
      </c>
      <c r="F18" s="23">
        <v>54.13</v>
      </c>
      <c r="G18" s="23">
        <v>68.570999145507813</v>
      </c>
      <c r="H18" s="21">
        <v>0.26678365315920577</v>
      </c>
      <c r="I18" s="15">
        <v>1.8474043968224643</v>
      </c>
      <c r="K18" t="s">
        <v>41</v>
      </c>
      <c r="L18" t="s">
        <v>42</v>
      </c>
      <c r="M18">
        <v>72.786003112792969</v>
      </c>
      <c r="N18" s="10">
        <v>-5.7909540117945031E-2</v>
      </c>
      <c r="O18" t="b">
        <v>1</v>
      </c>
    </row>
    <row r="19" spans="1:15">
      <c r="A19" t="s">
        <v>51</v>
      </c>
      <c r="B19" s="11" t="s">
        <v>513</v>
      </c>
      <c r="C19">
        <v>7</v>
      </c>
      <c r="D19">
        <v>5</v>
      </c>
      <c r="E19">
        <v>1</v>
      </c>
      <c r="F19" s="23">
        <v>144.81</v>
      </c>
      <c r="G19" s="23">
        <v>180.69999694824219</v>
      </c>
      <c r="H19" s="21">
        <v>0.24784197878766787</v>
      </c>
      <c r="I19" s="15">
        <v>4.7648643708082536</v>
      </c>
      <c r="K19" t="s">
        <v>51</v>
      </c>
      <c r="L19" t="s">
        <v>52</v>
      </c>
      <c r="M19">
        <v>182.8179931640625</v>
      </c>
      <c r="N19" s="10">
        <v>-1.1585272210704139E-2</v>
      </c>
      <c r="O19" t="b">
        <v>1</v>
      </c>
    </row>
    <row r="20" spans="1:15">
      <c r="A20" t="s">
        <v>47</v>
      </c>
      <c r="B20" s="11" t="s">
        <v>514</v>
      </c>
      <c r="C20">
        <v>4</v>
      </c>
      <c r="D20">
        <v>2</v>
      </c>
      <c r="E20">
        <v>0</v>
      </c>
      <c r="F20" s="23">
        <v>23.03</v>
      </c>
      <c r="G20" s="23">
        <v>28.5</v>
      </c>
      <c r="H20" s="21">
        <v>0.2375162831089882</v>
      </c>
      <c r="I20" s="15">
        <v>4.1163700122808411</v>
      </c>
      <c r="K20" t="s">
        <v>47</v>
      </c>
      <c r="L20" t="s">
        <v>48</v>
      </c>
      <c r="M20">
        <v>29.833000183105469</v>
      </c>
      <c r="N20" s="10">
        <v>-4.4682069350180591E-2</v>
      </c>
      <c r="O20" t="b">
        <v>1</v>
      </c>
    </row>
    <row r="21" spans="1:15">
      <c r="A21" t="s">
        <v>53</v>
      </c>
      <c r="B21" t="s">
        <v>54</v>
      </c>
      <c r="C21">
        <v>11</v>
      </c>
      <c r="D21">
        <v>10</v>
      </c>
      <c r="E21">
        <v>1</v>
      </c>
      <c r="F21" s="23">
        <v>73.13</v>
      </c>
      <c r="G21" s="23">
        <v>88.787002563476563</v>
      </c>
      <c r="H21" s="21">
        <v>0.21409821637462831</v>
      </c>
      <c r="I21" s="15">
        <v>3.4414768284198183</v>
      </c>
      <c r="K21" t="s">
        <v>53</v>
      </c>
      <c r="L21" t="s">
        <v>54</v>
      </c>
      <c r="M21">
        <v>88.199996948242188</v>
      </c>
      <c r="N21" s="10">
        <v>6.655392693254214E-3</v>
      </c>
      <c r="O21" t="b">
        <v>1</v>
      </c>
    </row>
    <row r="22" spans="1:15">
      <c r="A22" t="s">
        <v>57</v>
      </c>
      <c r="B22" t="s">
        <v>58</v>
      </c>
      <c r="C22">
        <v>2</v>
      </c>
      <c r="D22">
        <v>9</v>
      </c>
      <c r="E22">
        <v>2</v>
      </c>
      <c r="F22" s="23">
        <v>14.22</v>
      </c>
      <c r="G22" s="23">
        <v>17.030000686645508</v>
      </c>
      <c r="H22" s="21">
        <v>0.19760904969377688</v>
      </c>
      <c r="I22" s="15">
        <v>0</v>
      </c>
      <c r="K22" t="s">
        <v>57</v>
      </c>
      <c r="L22" t="s">
        <v>58</v>
      </c>
      <c r="M22">
        <v>24.670999526977539</v>
      </c>
      <c r="N22" s="10">
        <v>-0.30971581966010986</v>
      </c>
      <c r="O22" t="b">
        <v>1</v>
      </c>
    </row>
    <row r="23" spans="1:15">
      <c r="A23" t="s">
        <v>55</v>
      </c>
      <c r="B23" t="s">
        <v>56</v>
      </c>
      <c r="C23">
        <v>13</v>
      </c>
      <c r="D23">
        <v>1</v>
      </c>
      <c r="E23">
        <v>0</v>
      </c>
      <c r="F23" s="23">
        <v>45.42</v>
      </c>
      <c r="G23" s="23">
        <v>52.209999084472656</v>
      </c>
      <c r="H23" s="21">
        <v>0.14949359499059126</v>
      </c>
      <c r="I23" s="15">
        <v>2.240517862774317</v>
      </c>
      <c r="K23" t="s">
        <v>55</v>
      </c>
      <c r="L23" t="s">
        <v>56</v>
      </c>
      <c r="M23">
        <v>49.347000122070313</v>
      </c>
      <c r="N23" s="10">
        <v>5.8017690139625634E-2</v>
      </c>
      <c r="O23" t="b">
        <v>1</v>
      </c>
    </row>
    <row r="24" spans="1:15">
      <c r="A24" t="s">
        <v>43</v>
      </c>
      <c r="B24" s="11" t="s">
        <v>515</v>
      </c>
      <c r="C24">
        <v>20</v>
      </c>
      <c r="D24">
        <v>12</v>
      </c>
      <c r="E24">
        <v>1</v>
      </c>
      <c r="F24" s="23">
        <v>92.68</v>
      </c>
      <c r="G24" s="23">
        <v>105.48600006103516</v>
      </c>
      <c r="H24" s="21">
        <v>0.13817436405950742</v>
      </c>
      <c r="I24" s="15">
        <v>3.2468278396731569</v>
      </c>
      <c r="K24" t="s">
        <v>43</v>
      </c>
      <c r="L24" t="s">
        <v>44</v>
      </c>
      <c r="M24">
        <v>108.60399627685547</v>
      </c>
      <c r="N24" s="10">
        <v>-2.8709774250588849E-2</v>
      </c>
      <c r="O24" t="b">
        <v>1</v>
      </c>
    </row>
    <row r="25" spans="1:15">
      <c r="A25" t="s">
        <v>39</v>
      </c>
      <c r="B25" t="s">
        <v>40</v>
      </c>
      <c r="C25">
        <v>9</v>
      </c>
      <c r="D25">
        <v>5</v>
      </c>
      <c r="E25">
        <v>0</v>
      </c>
      <c r="F25" s="23">
        <v>95.96</v>
      </c>
      <c r="G25" s="23">
        <v>100.11499786376953</v>
      </c>
      <c r="H25" s="21">
        <v>4.3299269109728408E-2</v>
      </c>
      <c r="I25" s="15">
        <v>0.29512296348077249</v>
      </c>
      <c r="K25" t="s">
        <v>39</v>
      </c>
      <c r="L25" t="s">
        <v>40</v>
      </c>
      <c r="M25">
        <v>100.11499786376953</v>
      </c>
      <c r="N25" s="10">
        <v>0</v>
      </c>
      <c r="O25" t="b">
        <v>1</v>
      </c>
    </row>
    <row r="26" spans="1:15">
      <c r="H26" s="22" t="s">
        <v>494</v>
      </c>
      <c r="I26" s="15"/>
      <c r="O26" s="11" t="s">
        <v>494</v>
      </c>
    </row>
    <row r="27" spans="1:15">
      <c r="A27" s="16" t="s">
        <v>66</v>
      </c>
      <c r="H27" s="22" t="s">
        <v>494</v>
      </c>
      <c r="I27" s="15"/>
      <c r="O27" s="11" t="s">
        <v>494</v>
      </c>
    </row>
    <row r="28" spans="1:15">
      <c r="A28" t="s">
        <v>85</v>
      </c>
      <c r="B28" t="s">
        <v>86</v>
      </c>
      <c r="C28">
        <v>8</v>
      </c>
      <c r="D28">
        <v>2</v>
      </c>
      <c r="E28">
        <v>0</v>
      </c>
      <c r="F28" s="23">
        <v>26.57</v>
      </c>
      <c r="G28" s="23">
        <v>38.900001525878906</v>
      </c>
      <c r="H28" s="21">
        <v>0.46405726480537846</v>
      </c>
      <c r="I28" s="15">
        <v>2.8603688011413504</v>
      </c>
      <c r="K28" t="s">
        <v>85</v>
      </c>
      <c r="L28" t="s">
        <v>86</v>
      </c>
      <c r="M28">
        <v>41.099998474121094</v>
      </c>
      <c r="N28" s="10">
        <v>-5.3527908270542421E-2</v>
      </c>
      <c r="O28" t="b">
        <v>1</v>
      </c>
    </row>
    <row r="29" spans="1:15">
      <c r="A29" t="s">
        <v>81</v>
      </c>
      <c r="B29" t="s">
        <v>82</v>
      </c>
      <c r="C29">
        <v>6</v>
      </c>
      <c r="D29">
        <v>0</v>
      </c>
      <c r="E29">
        <v>0</v>
      </c>
      <c r="F29" s="23">
        <v>25.58</v>
      </c>
      <c r="G29" s="23">
        <v>35.333000183105469</v>
      </c>
      <c r="H29" s="21">
        <v>0.38127444030904889</v>
      </c>
      <c r="I29" s="15">
        <v>3.2838153783188289</v>
      </c>
      <c r="K29" t="s">
        <v>81</v>
      </c>
      <c r="L29" t="s">
        <v>82</v>
      </c>
      <c r="M29">
        <v>37</v>
      </c>
      <c r="N29" s="10">
        <v>-4.50540491052576E-2</v>
      </c>
      <c r="O29" t="b">
        <v>1</v>
      </c>
    </row>
    <row r="30" spans="1:15">
      <c r="A30" t="s">
        <v>83</v>
      </c>
      <c r="B30" t="s">
        <v>84</v>
      </c>
      <c r="C30">
        <v>6</v>
      </c>
      <c r="D30">
        <v>2</v>
      </c>
      <c r="E30">
        <v>0</v>
      </c>
      <c r="F30" s="23">
        <v>20.2</v>
      </c>
      <c r="G30" s="23">
        <v>26.604999542236328</v>
      </c>
      <c r="H30" s="21">
        <v>0.31707918525922418</v>
      </c>
      <c r="I30" s="15">
        <v>2.1668119300710091</v>
      </c>
      <c r="K30" t="s">
        <v>83</v>
      </c>
      <c r="L30" t="s">
        <v>84</v>
      </c>
      <c r="M30">
        <v>26.268999099731445</v>
      </c>
      <c r="N30" s="10">
        <v>1.2790759222657929E-2</v>
      </c>
      <c r="O30" t="b">
        <v>1</v>
      </c>
    </row>
    <row r="31" spans="1:15">
      <c r="A31" t="s">
        <v>73</v>
      </c>
      <c r="B31" t="s">
        <v>74</v>
      </c>
      <c r="C31">
        <v>5</v>
      </c>
      <c r="D31">
        <v>4</v>
      </c>
      <c r="E31">
        <v>0</v>
      </c>
      <c r="F31" s="23">
        <v>92.93</v>
      </c>
      <c r="G31" s="23">
        <v>122.22200012207031</v>
      </c>
      <c r="H31" s="21">
        <v>0.31520499431906063</v>
      </c>
      <c r="I31" s="15">
        <v>3.3143225263166411</v>
      </c>
      <c r="K31" t="s">
        <v>73</v>
      </c>
      <c r="L31" t="s">
        <v>74</v>
      </c>
      <c r="M31">
        <v>122.77799987792969</v>
      </c>
      <c r="N31" s="10">
        <v>-4.5284966069830913E-3</v>
      </c>
      <c r="O31" t="b">
        <v>1</v>
      </c>
    </row>
    <row r="32" spans="1:15">
      <c r="A32" t="s">
        <v>75</v>
      </c>
      <c r="B32" t="s">
        <v>76</v>
      </c>
      <c r="C32">
        <v>7</v>
      </c>
      <c r="D32">
        <v>4</v>
      </c>
      <c r="E32">
        <v>1</v>
      </c>
      <c r="F32" s="23">
        <v>28.86</v>
      </c>
      <c r="G32" s="23">
        <v>34.590999603271484</v>
      </c>
      <c r="H32" s="21">
        <v>0.1985793348326918</v>
      </c>
      <c r="I32" s="15">
        <v>2.5641025971474121</v>
      </c>
      <c r="K32" t="s">
        <v>75</v>
      </c>
      <c r="L32" t="s">
        <v>76</v>
      </c>
      <c r="M32">
        <v>34.590999603271484</v>
      </c>
      <c r="N32" s="10">
        <v>0</v>
      </c>
      <c r="O32" t="b">
        <v>1</v>
      </c>
    </row>
    <row r="33" spans="1:15">
      <c r="A33" t="s">
        <v>67</v>
      </c>
      <c r="B33" s="11" t="s">
        <v>516</v>
      </c>
      <c r="C33">
        <v>5</v>
      </c>
      <c r="D33">
        <v>2</v>
      </c>
      <c r="E33">
        <v>1</v>
      </c>
      <c r="F33" s="23">
        <v>39.659999999999997</v>
      </c>
      <c r="G33" s="23">
        <v>43.285999298095703</v>
      </c>
      <c r="H33" s="21">
        <v>9.1427112912145905E-2</v>
      </c>
      <c r="I33" s="15">
        <v>1.8406455347289117</v>
      </c>
      <c r="K33" t="s">
        <v>67</v>
      </c>
      <c r="L33" t="s">
        <v>68</v>
      </c>
      <c r="M33">
        <v>43.285999298095703</v>
      </c>
      <c r="N33" s="10">
        <v>0</v>
      </c>
      <c r="O33" t="b">
        <v>1</v>
      </c>
    </row>
    <row r="34" spans="1:15">
      <c r="A34" t="s">
        <v>79</v>
      </c>
      <c r="B34" t="s">
        <v>80</v>
      </c>
      <c r="C34">
        <v>6</v>
      </c>
      <c r="D34">
        <v>5</v>
      </c>
      <c r="E34">
        <v>1</v>
      </c>
      <c r="F34" s="23">
        <v>119.57</v>
      </c>
      <c r="G34" s="23">
        <v>130.25</v>
      </c>
      <c r="H34" s="21">
        <v>8.9320063561093982E-2</v>
      </c>
      <c r="I34" s="15">
        <v>1.4920130794519086</v>
      </c>
      <c r="K34" t="s">
        <v>79</v>
      </c>
      <c r="L34" t="s">
        <v>80</v>
      </c>
      <c r="M34">
        <v>134.10000610351563</v>
      </c>
      <c r="N34" s="10">
        <v>-2.8709962179596735E-2</v>
      </c>
      <c r="O34" t="b">
        <v>1</v>
      </c>
    </row>
    <row r="35" spans="1:15">
      <c r="A35" t="s">
        <v>77</v>
      </c>
      <c r="B35" t="s">
        <v>78</v>
      </c>
      <c r="C35">
        <v>15</v>
      </c>
      <c r="D35">
        <v>2</v>
      </c>
      <c r="E35">
        <v>0</v>
      </c>
      <c r="F35" s="23">
        <v>76.8</v>
      </c>
      <c r="G35" s="23">
        <v>82.932998657226563</v>
      </c>
      <c r="H35" s="21">
        <v>7.9856753349304241E-2</v>
      </c>
      <c r="I35" s="15">
        <v>0.72916666977107525</v>
      </c>
      <c r="K35" t="s">
        <v>77</v>
      </c>
      <c r="L35" t="s">
        <v>78</v>
      </c>
      <c r="M35">
        <v>79.199996948242188</v>
      </c>
      <c r="N35" s="10">
        <v>4.713386177809982E-2</v>
      </c>
      <c r="O35" t="b">
        <v>1</v>
      </c>
    </row>
    <row r="36" spans="1:15">
      <c r="A36" t="s">
        <v>64</v>
      </c>
      <c r="B36" s="11" t="s">
        <v>517</v>
      </c>
      <c r="C36">
        <v>1</v>
      </c>
      <c r="D36">
        <v>3</v>
      </c>
      <c r="E36">
        <v>0</v>
      </c>
      <c r="F36" s="23">
        <v>36.68</v>
      </c>
      <c r="G36" s="23">
        <v>38.75</v>
      </c>
      <c r="H36" s="21">
        <v>5.6434023991275908E-2</v>
      </c>
      <c r="I36" s="15">
        <v>4.2529987534883889</v>
      </c>
      <c r="K36" t="s">
        <v>64</v>
      </c>
      <c r="L36" t="s">
        <v>65</v>
      </c>
      <c r="M36">
        <v>38.75</v>
      </c>
      <c r="N36" s="10">
        <v>0</v>
      </c>
      <c r="O36" t="b">
        <v>1</v>
      </c>
    </row>
    <row r="37" spans="1:15">
      <c r="A37" t="s">
        <v>69</v>
      </c>
      <c r="B37" s="11" t="s">
        <v>518</v>
      </c>
      <c r="C37">
        <v>1</v>
      </c>
      <c r="D37">
        <v>10</v>
      </c>
      <c r="E37">
        <v>0</v>
      </c>
      <c r="F37" s="23">
        <v>73.33</v>
      </c>
      <c r="G37" s="23">
        <v>77.400001525878906</v>
      </c>
      <c r="H37" s="21">
        <v>5.5502543650332851E-2</v>
      </c>
      <c r="I37" s="15">
        <v>1.6500750554302095</v>
      </c>
      <c r="K37" t="s">
        <v>69</v>
      </c>
      <c r="L37" t="s">
        <v>70</v>
      </c>
      <c r="M37">
        <v>77.599998474121094</v>
      </c>
      <c r="N37" s="10">
        <v>-2.5772803115309945E-3</v>
      </c>
      <c r="O37" t="b">
        <v>1</v>
      </c>
    </row>
    <row r="38" spans="1:15">
      <c r="A38" t="s">
        <v>71</v>
      </c>
      <c r="B38" t="s">
        <v>72</v>
      </c>
      <c r="C38">
        <v>5</v>
      </c>
      <c r="D38">
        <v>3</v>
      </c>
      <c r="E38">
        <v>0</v>
      </c>
      <c r="F38" s="23">
        <v>160.83000000000001</v>
      </c>
      <c r="G38" s="23">
        <v>168</v>
      </c>
      <c r="H38" s="21">
        <v>4.4581234844245393E-2</v>
      </c>
      <c r="I38" s="15">
        <v>1.7733009998710758</v>
      </c>
      <c r="K38" t="s">
        <v>71</v>
      </c>
      <c r="L38" t="s">
        <v>72</v>
      </c>
      <c r="M38">
        <v>191.57099914550781</v>
      </c>
      <c r="N38" s="10">
        <v>-0.12304053980323218</v>
      </c>
      <c r="O38" t="b">
        <v>1</v>
      </c>
    </row>
    <row r="39" spans="1:15">
      <c r="H39" s="22" t="s">
        <v>494</v>
      </c>
      <c r="I39" s="15"/>
      <c r="O39" s="11" t="s">
        <v>494</v>
      </c>
    </row>
    <row r="40" spans="1:15">
      <c r="A40" s="16" t="s">
        <v>89</v>
      </c>
      <c r="H40" s="22" t="s">
        <v>494</v>
      </c>
      <c r="I40" s="15"/>
      <c r="O40" s="11" t="s">
        <v>494</v>
      </c>
    </row>
    <row r="41" spans="1:15">
      <c r="A41" t="s">
        <v>112</v>
      </c>
      <c r="B41" t="s">
        <v>113</v>
      </c>
      <c r="C41">
        <v>9</v>
      </c>
      <c r="D41">
        <v>0</v>
      </c>
      <c r="E41">
        <v>0</v>
      </c>
      <c r="F41" s="23">
        <v>82.04</v>
      </c>
      <c r="G41" s="23">
        <v>133.10699462890625</v>
      </c>
      <c r="H41" s="21">
        <v>0.6224645859203588</v>
      </c>
      <c r="I41" s="15">
        <v>0</v>
      </c>
      <c r="K41" t="s">
        <v>112</v>
      </c>
      <c r="L41" t="s">
        <v>113</v>
      </c>
      <c r="M41">
        <v>134.60899353027344</v>
      </c>
      <c r="N41" s="10">
        <v>-1.1158235879903442E-2</v>
      </c>
      <c r="O41" t="b">
        <v>1</v>
      </c>
    </row>
    <row r="42" spans="1:15">
      <c r="A42" t="s">
        <v>164</v>
      </c>
      <c r="B42" t="s">
        <v>165</v>
      </c>
      <c r="C42">
        <v>7</v>
      </c>
      <c r="D42">
        <v>1</v>
      </c>
      <c r="E42">
        <v>0</v>
      </c>
      <c r="F42" s="23">
        <v>2.21</v>
      </c>
      <c r="G42" s="23">
        <v>3.46399998664856</v>
      </c>
      <c r="H42" s="21">
        <v>0.56742080843826248</v>
      </c>
      <c r="I42" s="15">
        <v>0</v>
      </c>
      <c r="K42" t="s">
        <v>164</v>
      </c>
      <c r="L42" t="s">
        <v>165</v>
      </c>
      <c r="M42">
        <v>2.6099998950958252</v>
      </c>
      <c r="N42" s="10">
        <v>0.32720311336310631</v>
      </c>
      <c r="O42" t="b">
        <v>1</v>
      </c>
    </row>
    <row r="43" spans="1:15">
      <c r="A43" t="s">
        <v>124</v>
      </c>
      <c r="B43" t="s">
        <v>125</v>
      </c>
      <c r="C43">
        <v>6</v>
      </c>
      <c r="D43">
        <v>2</v>
      </c>
      <c r="E43">
        <v>0</v>
      </c>
      <c r="F43" s="23">
        <v>15.19</v>
      </c>
      <c r="G43" s="23">
        <v>23.125</v>
      </c>
      <c r="H43" s="21">
        <v>0.52238314680710995</v>
      </c>
      <c r="I43" s="15">
        <v>0</v>
      </c>
      <c r="K43" t="s">
        <v>124</v>
      </c>
      <c r="L43" t="s">
        <v>125</v>
      </c>
      <c r="M43">
        <v>24.187999725341797</v>
      </c>
      <c r="N43" s="10">
        <v>-4.3947401083690718E-2</v>
      </c>
      <c r="O43" t="b">
        <v>1</v>
      </c>
    </row>
    <row r="44" spans="1:15">
      <c r="A44" t="s">
        <v>140</v>
      </c>
      <c r="B44" t="s">
        <v>141</v>
      </c>
      <c r="C44">
        <v>6</v>
      </c>
      <c r="D44">
        <v>0</v>
      </c>
      <c r="E44">
        <v>0</v>
      </c>
      <c r="F44" s="23">
        <v>2.65</v>
      </c>
      <c r="G44" s="23">
        <v>3.841000080108643</v>
      </c>
      <c r="H44" s="21">
        <v>0.44943399249382759</v>
      </c>
      <c r="I44" s="15">
        <v>2.583018732520769</v>
      </c>
      <c r="K44" t="s">
        <v>140</v>
      </c>
      <c r="L44" t="s">
        <v>141</v>
      </c>
      <c r="M44">
        <v>3.970999956130981</v>
      </c>
      <c r="N44" s="10">
        <v>-3.2737314897630793E-2</v>
      </c>
      <c r="O44" t="b">
        <v>1</v>
      </c>
    </row>
    <row r="45" spans="1:15">
      <c r="A45" t="s">
        <v>128</v>
      </c>
      <c r="B45" t="s">
        <v>129</v>
      </c>
      <c r="C45">
        <v>11</v>
      </c>
      <c r="D45">
        <v>2</v>
      </c>
      <c r="E45">
        <v>0</v>
      </c>
      <c r="F45" s="23">
        <v>4.24</v>
      </c>
      <c r="G45" s="23">
        <v>6.0710000991821289</v>
      </c>
      <c r="H45" s="21">
        <v>0.43183964603352087</v>
      </c>
      <c r="I45" s="15">
        <v>3.537735989633596</v>
      </c>
      <c r="K45" t="s">
        <v>128</v>
      </c>
      <c r="L45" t="s">
        <v>129</v>
      </c>
      <c r="M45">
        <v>5.7680001258850098</v>
      </c>
      <c r="N45" s="10">
        <v>5.2531200881454299E-2</v>
      </c>
      <c r="O45" t="b">
        <v>1</v>
      </c>
    </row>
    <row r="46" spans="1:15">
      <c r="A46" t="s">
        <v>90</v>
      </c>
      <c r="B46" t="s">
        <v>91</v>
      </c>
      <c r="C46">
        <v>12</v>
      </c>
      <c r="D46">
        <v>2</v>
      </c>
      <c r="E46">
        <v>0</v>
      </c>
      <c r="F46" s="23">
        <v>10.66</v>
      </c>
      <c r="G46" s="23">
        <v>14.53600025177002</v>
      </c>
      <c r="H46" s="21">
        <v>0.36360227502533016</v>
      </c>
      <c r="I46" s="15">
        <v>6.8442777889530833</v>
      </c>
      <c r="K46" t="s">
        <v>90</v>
      </c>
      <c r="L46" t="s">
        <v>91</v>
      </c>
      <c r="M46">
        <v>14.100000381469727</v>
      </c>
      <c r="N46" s="10">
        <v>3.0921975780460662E-2</v>
      </c>
      <c r="O46" t="b">
        <v>1</v>
      </c>
    </row>
    <row r="47" spans="1:15">
      <c r="A47" t="s">
        <v>145</v>
      </c>
      <c r="B47" t="s">
        <v>146</v>
      </c>
      <c r="C47">
        <v>7</v>
      </c>
      <c r="D47">
        <v>8</v>
      </c>
      <c r="E47">
        <v>0</v>
      </c>
      <c r="F47" s="23">
        <v>19.23</v>
      </c>
      <c r="G47" s="23">
        <v>25.466999053955078</v>
      </c>
      <c r="H47" s="21">
        <v>0.32433692428263533</v>
      </c>
      <c r="I47" s="15">
        <v>2.0800832343237881</v>
      </c>
      <c r="K47" t="s">
        <v>145</v>
      </c>
      <c r="L47" t="s">
        <v>146</v>
      </c>
      <c r="M47">
        <v>25.232999801635742</v>
      </c>
      <c r="N47" s="10">
        <v>9.2735407664120383E-3</v>
      </c>
      <c r="O47" t="b">
        <v>1</v>
      </c>
    </row>
    <row r="48" spans="1:15">
      <c r="A48" t="s">
        <v>87</v>
      </c>
      <c r="B48" t="s">
        <v>88</v>
      </c>
      <c r="C48">
        <v>14</v>
      </c>
      <c r="D48">
        <v>1</v>
      </c>
      <c r="E48">
        <v>0</v>
      </c>
      <c r="F48" s="23">
        <v>11.2</v>
      </c>
      <c r="G48" s="23">
        <v>14.730999946594238</v>
      </c>
      <c r="H48" s="21">
        <v>0.31526785237448562</v>
      </c>
      <c r="I48" s="15">
        <v>3.5714286246470044</v>
      </c>
      <c r="K48" t="s">
        <v>87</v>
      </c>
      <c r="L48" t="s">
        <v>88</v>
      </c>
      <c r="M48">
        <v>13.949999809265137</v>
      </c>
      <c r="N48" s="10">
        <v>5.5985673692295443E-2</v>
      </c>
      <c r="O48" t="b">
        <v>1</v>
      </c>
    </row>
    <row r="49" spans="1:15">
      <c r="A49" t="s">
        <v>98</v>
      </c>
      <c r="B49" t="s">
        <v>99</v>
      </c>
      <c r="C49">
        <v>9</v>
      </c>
      <c r="D49">
        <v>3</v>
      </c>
      <c r="E49">
        <v>0</v>
      </c>
      <c r="F49" s="23">
        <v>6.06</v>
      </c>
      <c r="G49" s="23">
        <v>7.9580001831054688</v>
      </c>
      <c r="H49" s="21">
        <v>0.31320135034743718</v>
      </c>
      <c r="I49" s="15">
        <v>1.4851485738659849</v>
      </c>
      <c r="K49" t="s">
        <v>98</v>
      </c>
      <c r="L49" t="s">
        <v>99</v>
      </c>
      <c r="M49">
        <v>7.2290000915527344</v>
      </c>
      <c r="N49" s="10">
        <v>0.10084383487622155</v>
      </c>
      <c r="O49" t="b">
        <v>1</v>
      </c>
    </row>
    <row r="50" spans="1:15">
      <c r="A50" t="s">
        <v>170</v>
      </c>
      <c r="B50" t="s">
        <v>171</v>
      </c>
      <c r="C50">
        <v>13</v>
      </c>
      <c r="D50">
        <v>1</v>
      </c>
      <c r="E50">
        <v>0</v>
      </c>
      <c r="F50" s="23">
        <v>21.5</v>
      </c>
      <c r="G50" s="23">
        <v>28.114999771118164</v>
      </c>
      <c r="H50" s="21">
        <v>0.30767440795898438</v>
      </c>
      <c r="I50" s="15">
        <v>5.7674419048220615</v>
      </c>
      <c r="K50" t="s">
        <v>170</v>
      </c>
      <c r="L50" t="s">
        <v>171</v>
      </c>
      <c r="M50">
        <v>27.75</v>
      </c>
      <c r="N50" s="10">
        <v>1.3153144905159066E-2</v>
      </c>
      <c r="O50" t="b">
        <v>1</v>
      </c>
    </row>
    <row r="51" spans="1:15">
      <c r="A51" t="s">
        <v>104</v>
      </c>
      <c r="B51" t="s">
        <v>105</v>
      </c>
      <c r="C51">
        <v>12</v>
      </c>
      <c r="D51">
        <v>0</v>
      </c>
      <c r="E51">
        <v>0</v>
      </c>
      <c r="F51" s="23">
        <v>8.1999999999999993</v>
      </c>
      <c r="G51" s="23">
        <v>10.682000160217285</v>
      </c>
      <c r="H51" s="21">
        <v>0.30268294636796172</v>
      </c>
      <c r="I51" s="15">
        <v>0</v>
      </c>
      <c r="K51" t="s">
        <v>104</v>
      </c>
      <c r="L51" t="s">
        <v>105</v>
      </c>
      <c r="M51">
        <v>10.454999923706055</v>
      </c>
      <c r="N51" s="10">
        <v>2.1712122254206975E-2</v>
      </c>
      <c r="O51" t="b">
        <v>1</v>
      </c>
    </row>
    <row r="52" spans="1:15">
      <c r="A52" t="s">
        <v>126</v>
      </c>
      <c r="B52" t="s">
        <v>127</v>
      </c>
      <c r="C52">
        <v>12</v>
      </c>
      <c r="D52">
        <v>3</v>
      </c>
      <c r="E52">
        <v>0</v>
      </c>
      <c r="F52" s="23">
        <v>14.88</v>
      </c>
      <c r="G52" s="23">
        <v>19.195999145507813</v>
      </c>
      <c r="H52" s="21">
        <v>0.29005370601530989</v>
      </c>
      <c r="I52" s="15">
        <v>7.2580648045386038</v>
      </c>
      <c r="K52" t="s">
        <v>126</v>
      </c>
      <c r="L52" t="s">
        <v>127</v>
      </c>
      <c r="M52">
        <v>19.049999237060547</v>
      </c>
      <c r="N52" s="10">
        <v>7.6640374957722942E-3</v>
      </c>
      <c r="O52" t="b">
        <v>1</v>
      </c>
    </row>
    <row r="53" spans="1:15">
      <c r="A53" t="s">
        <v>134</v>
      </c>
      <c r="B53" t="s">
        <v>135</v>
      </c>
      <c r="C53">
        <v>11</v>
      </c>
      <c r="D53">
        <v>2</v>
      </c>
      <c r="E53">
        <v>0</v>
      </c>
      <c r="F53" s="23">
        <v>23.82</v>
      </c>
      <c r="G53" s="23">
        <v>30.684999465942383</v>
      </c>
      <c r="H53" s="21">
        <v>0.28820316817558278</v>
      </c>
      <c r="I53" s="15">
        <v>1.3781359574056093</v>
      </c>
      <c r="K53" t="s">
        <v>134</v>
      </c>
      <c r="L53" t="s">
        <v>135</v>
      </c>
      <c r="M53">
        <v>28.601999282836914</v>
      </c>
      <c r="N53" s="10">
        <v>7.2827083257617109E-2</v>
      </c>
      <c r="O53" t="b">
        <v>1</v>
      </c>
    </row>
    <row r="54" spans="1:15">
      <c r="A54" t="s">
        <v>168</v>
      </c>
      <c r="B54" t="s">
        <v>169</v>
      </c>
      <c r="C54">
        <v>9</v>
      </c>
      <c r="D54">
        <v>1</v>
      </c>
      <c r="E54">
        <v>0</v>
      </c>
      <c r="F54" s="23">
        <v>14.9</v>
      </c>
      <c r="G54" s="23">
        <v>19.089000701904297</v>
      </c>
      <c r="H54" s="21">
        <v>0.28114098670498633</v>
      </c>
      <c r="I54" s="15">
        <v>0</v>
      </c>
      <c r="K54" t="s">
        <v>168</v>
      </c>
      <c r="L54" t="s">
        <v>169</v>
      </c>
      <c r="M54">
        <v>18.072999954223633</v>
      </c>
      <c r="N54" s="10">
        <v>5.6216496998508884E-2</v>
      </c>
      <c r="O54" t="b">
        <v>1</v>
      </c>
    </row>
    <row r="55" spans="1:15">
      <c r="A55" t="s">
        <v>136</v>
      </c>
      <c r="B55" t="s">
        <v>137</v>
      </c>
      <c r="C55">
        <v>17</v>
      </c>
      <c r="D55">
        <v>2</v>
      </c>
      <c r="E55">
        <v>0</v>
      </c>
      <c r="F55" s="23">
        <v>26.17</v>
      </c>
      <c r="G55" s="23">
        <v>33.419998168945313</v>
      </c>
      <c r="H55" s="21">
        <v>0.27703470267272873</v>
      </c>
      <c r="I55" s="15">
        <v>2.139854804677821</v>
      </c>
      <c r="K55" t="s">
        <v>136</v>
      </c>
      <c r="L55" t="s">
        <v>137</v>
      </c>
      <c r="M55">
        <v>30.867000579833984</v>
      </c>
      <c r="N55" s="10">
        <v>8.2709610300757616E-2</v>
      </c>
      <c r="O55" t="b">
        <v>1</v>
      </c>
    </row>
    <row r="56" spans="1:15">
      <c r="A56" t="s">
        <v>102</v>
      </c>
      <c r="B56" t="s">
        <v>103</v>
      </c>
      <c r="C56">
        <v>7</v>
      </c>
      <c r="D56">
        <v>3</v>
      </c>
      <c r="E56">
        <v>0</v>
      </c>
      <c r="F56" s="23">
        <v>31.43</v>
      </c>
      <c r="G56" s="23">
        <v>39.950000762939453</v>
      </c>
      <c r="H56" s="21">
        <v>0.27107861161118213</v>
      </c>
      <c r="I56" s="15">
        <v>4.7725103404390712</v>
      </c>
      <c r="K56" t="s">
        <v>102</v>
      </c>
      <c r="L56" t="s">
        <v>103</v>
      </c>
      <c r="M56">
        <v>38.75</v>
      </c>
      <c r="N56" s="10">
        <v>3.0967761624243952E-2</v>
      </c>
      <c r="O56" t="b">
        <v>1</v>
      </c>
    </row>
    <row r="57" spans="1:15">
      <c r="A57" t="s">
        <v>114</v>
      </c>
      <c r="B57" t="s">
        <v>115</v>
      </c>
      <c r="C57">
        <v>8</v>
      </c>
      <c r="D57">
        <v>3</v>
      </c>
      <c r="E57">
        <v>0</v>
      </c>
      <c r="F57" s="23">
        <v>27.42</v>
      </c>
      <c r="G57" s="23">
        <v>34.563999176025391</v>
      </c>
      <c r="H57" s="21">
        <v>0.26053972195570346</v>
      </c>
      <c r="I57" s="15">
        <v>5.4704595185995624</v>
      </c>
      <c r="K57" t="s">
        <v>114</v>
      </c>
      <c r="L57" t="s">
        <v>115</v>
      </c>
      <c r="M57">
        <v>34.930999755859375</v>
      </c>
      <c r="N57" s="10">
        <v>-1.0506443628840689E-2</v>
      </c>
      <c r="O57" t="b">
        <v>1</v>
      </c>
    </row>
    <row r="58" spans="1:15">
      <c r="A58" t="s">
        <v>106</v>
      </c>
      <c r="B58" t="s">
        <v>107</v>
      </c>
      <c r="C58">
        <v>7</v>
      </c>
      <c r="D58">
        <v>1</v>
      </c>
      <c r="E58">
        <v>0</v>
      </c>
      <c r="F58" s="23">
        <v>7.58</v>
      </c>
      <c r="G58" s="23">
        <v>9.4720001220703125</v>
      </c>
      <c r="H58" s="21">
        <v>0.24960423774014676</v>
      </c>
      <c r="I58" s="15">
        <v>5.2770449335153629</v>
      </c>
      <c r="K58" t="s">
        <v>106</v>
      </c>
      <c r="L58" t="s">
        <v>107</v>
      </c>
      <c r="M58">
        <v>9.3889999389648438</v>
      </c>
      <c r="N58" s="10">
        <v>8.8401516290370422E-3</v>
      </c>
      <c r="O58" t="b">
        <v>1</v>
      </c>
    </row>
    <row r="59" spans="1:15">
      <c r="A59" t="s">
        <v>120</v>
      </c>
      <c r="B59" t="s">
        <v>121</v>
      </c>
      <c r="C59">
        <v>10</v>
      </c>
      <c r="D59">
        <v>3</v>
      </c>
      <c r="E59">
        <v>0</v>
      </c>
      <c r="F59" s="23">
        <v>10.33</v>
      </c>
      <c r="G59" s="23">
        <v>12.86400032043457</v>
      </c>
      <c r="H59" s="21">
        <v>0.2453049680962798</v>
      </c>
      <c r="I59" s="15">
        <v>0</v>
      </c>
      <c r="K59" t="s">
        <v>120</v>
      </c>
      <c r="L59" t="s">
        <v>121</v>
      </c>
      <c r="M59">
        <v>12.545999526977539</v>
      </c>
      <c r="N59" s="10">
        <v>2.5346788254952287E-2</v>
      </c>
      <c r="O59" t="b">
        <v>1</v>
      </c>
    </row>
    <row r="60" spans="1:15">
      <c r="A60" t="s">
        <v>118</v>
      </c>
      <c r="B60" t="s">
        <v>119</v>
      </c>
      <c r="C60">
        <v>9</v>
      </c>
      <c r="D60">
        <v>0</v>
      </c>
      <c r="E60">
        <v>0</v>
      </c>
      <c r="F60" s="23">
        <v>10.85</v>
      </c>
      <c r="G60" s="23">
        <v>13.458000183105469</v>
      </c>
      <c r="H60" s="21">
        <v>0.24036868047055016</v>
      </c>
      <c r="I60" s="15">
        <v>0</v>
      </c>
      <c r="K60" t="s">
        <v>118</v>
      </c>
      <c r="L60" t="s">
        <v>119</v>
      </c>
      <c r="M60">
        <v>13.222000122070313</v>
      </c>
      <c r="N60" s="10">
        <v>1.7849043931048091E-2</v>
      </c>
      <c r="O60" t="b">
        <v>1</v>
      </c>
    </row>
    <row r="61" spans="1:15">
      <c r="A61" t="s">
        <v>96</v>
      </c>
      <c r="B61" t="s">
        <v>97</v>
      </c>
      <c r="C61">
        <v>8</v>
      </c>
      <c r="D61">
        <v>5</v>
      </c>
      <c r="E61">
        <v>1</v>
      </c>
      <c r="F61" s="23">
        <v>7.95</v>
      </c>
      <c r="G61" s="23">
        <v>9.8330001831054688</v>
      </c>
      <c r="H61" s="21">
        <v>0.2368553689440841</v>
      </c>
      <c r="I61" s="15">
        <v>10.062893231709797</v>
      </c>
      <c r="K61" t="s">
        <v>96</v>
      </c>
      <c r="L61" t="s">
        <v>97</v>
      </c>
      <c r="M61">
        <v>10.050000190734863</v>
      </c>
      <c r="N61" s="10">
        <v>-2.159204015035221E-2</v>
      </c>
      <c r="O61" t="b">
        <v>1</v>
      </c>
    </row>
    <row r="62" spans="1:15">
      <c r="A62" t="s">
        <v>93</v>
      </c>
      <c r="B62" t="s">
        <v>94</v>
      </c>
      <c r="C62">
        <v>8</v>
      </c>
      <c r="D62">
        <v>5</v>
      </c>
      <c r="E62">
        <v>0</v>
      </c>
      <c r="F62" s="23">
        <v>13.45</v>
      </c>
      <c r="G62" s="23">
        <v>16.5</v>
      </c>
      <c r="H62" s="21">
        <v>0.22676579925650564</v>
      </c>
      <c r="I62" s="15">
        <v>0</v>
      </c>
      <c r="K62" t="s">
        <v>93</v>
      </c>
      <c r="L62" t="s">
        <v>94</v>
      </c>
      <c r="M62">
        <v>15.980999946594238</v>
      </c>
      <c r="N62" s="10">
        <v>3.2476068777934478E-2</v>
      </c>
      <c r="O62" t="b">
        <v>1</v>
      </c>
    </row>
    <row r="63" spans="1:15">
      <c r="A63" t="s">
        <v>110</v>
      </c>
      <c r="B63" t="s">
        <v>111</v>
      </c>
      <c r="C63">
        <v>4</v>
      </c>
      <c r="D63">
        <v>4</v>
      </c>
      <c r="E63">
        <v>0</v>
      </c>
      <c r="F63" s="23">
        <v>4.1900000000000004</v>
      </c>
      <c r="G63" s="23">
        <v>5.0939998626708984</v>
      </c>
      <c r="H63" s="21">
        <v>0.21575175720069165</v>
      </c>
      <c r="I63" s="15">
        <v>0</v>
      </c>
      <c r="K63" t="s">
        <v>110</v>
      </c>
      <c r="L63" t="s">
        <v>111</v>
      </c>
      <c r="M63">
        <v>4.7189998626708984</v>
      </c>
      <c r="N63" s="10">
        <v>7.9465990869462419E-2</v>
      </c>
      <c r="O63" t="b">
        <v>1</v>
      </c>
    </row>
    <row r="64" spans="1:15">
      <c r="A64" t="s">
        <v>162</v>
      </c>
      <c r="B64" t="s">
        <v>163</v>
      </c>
      <c r="C64">
        <v>13</v>
      </c>
      <c r="D64">
        <v>1</v>
      </c>
      <c r="E64">
        <v>0</v>
      </c>
      <c r="F64" s="23">
        <v>42.16</v>
      </c>
      <c r="G64" s="23">
        <v>50.923000335693359</v>
      </c>
      <c r="H64" s="21">
        <v>0.20785105160563005</v>
      </c>
      <c r="I64" s="15">
        <v>3.2258064855434414</v>
      </c>
      <c r="K64" t="s">
        <v>162</v>
      </c>
      <c r="L64" t="s">
        <v>163</v>
      </c>
      <c r="M64">
        <v>44.423000335693359</v>
      </c>
      <c r="N64" s="10">
        <v>0.14632059858364241</v>
      </c>
      <c r="O64" t="b">
        <v>1</v>
      </c>
    </row>
    <row r="65" spans="1:15">
      <c r="A65" t="s">
        <v>100</v>
      </c>
      <c r="B65" t="s">
        <v>101</v>
      </c>
      <c r="C65">
        <v>5</v>
      </c>
      <c r="D65">
        <v>2</v>
      </c>
      <c r="E65">
        <v>0</v>
      </c>
      <c r="F65" s="23">
        <v>14.55</v>
      </c>
      <c r="G65" s="23">
        <v>17.5</v>
      </c>
      <c r="H65" s="21">
        <v>0.20274914089347074</v>
      </c>
      <c r="I65" s="15">
        <v>3.2989689984272439</v>
      </c>
      <c r="K65" t="s">
        <v>100</v>
      </c>
      <c r="L65" t="s">
        <v>101</v>
      </c>
      <c r="M65">
        <v>16.929000854492188</v>
      </c>
      <c r="N65" s="10">
        <v>3.3729051727012897E-2</v>
      </c>
      <c r="O65" t="b">
        <v>1</v>
      </c>
    </row>
    <row r="66" spans="1:15">
      <c r="A66" t="s">
        <v>130</v>
      </c>
      <c r="B66" t="s">
        <v>131</v>
      </c>
      <c r="C66">
        <v>9</v>
      </c>
      <c r="D66">
        <v>2</v>
      </c>
      <c r="E66">
        <v>1</v>
      </c>
      <c r="F66" s="23">
        <v>20.89</v>
      </c>
      <c r="G66" s="23">
        <v>25.041999816894531</v>
      </c>
      <c r="H66" s="21">
        <v>0.19875537658662185</v>
      </c>
      <c r="I66" s="15">
        <v>7.4676876150289191</v>
      </c>
      <c r="K66" t="s">
        <v>130</v>
      </c>
      <c r="L66" t="s">
        <v>131</v>
      </c>
      <c r="M66">
        <v>25.166999816894531</v>
      </c>
      <c r="N66" s="10">
        <v>-4.9668216676382647E-3</v>
      </c>
      <c r="O66" t="b">
        <v>1</v>
      </c>
    </row>
    <row r="67" spans="1:15">
      <c r="A67" t="s">
        <v>116</v>
      </c>
      <c r="B67" t="s">
        <v>117</v>
      </c>
      <c r="C67">
        <v>11</v>
      </c>
      <c r="D67">
        <v>12</v>
      </c>
      <c r="E67">
        <v>0</v>
      </c>
      <c r="F67" s="23">
        <v>46.11</v>
      </c>
      <c r="G67" s="23">
        <v>54.668998718261719</v>
      </c>
      <c r="H67" s="21">
        <v>0.18562131247585598</v>
      </c>
      <c r="I67" s="15">
        <v>4.5109519056735081</v>
      </c>
      <c r="K67" t="s">
        <v>116</v>
      </c>
      <c r="L67" t="s">
        <v>117</v>
      </c>
      <c r="M67">
        <v>51.859001159667969</v>
      </c>
      <c r="N67" s="10">
        <v>5.4185339010716517E-2</v>
      </c>
      <c r="O67" t="b">
        <v>1</v>
      </c>
    </row>
    <row r="68" spans="1:15">
      <c r="A68" t="s">
        <v>132</v>
      </c>
      <c r="B68" t="s">
        <v>133</v>
      </c>
      <c r="C68">
        <v>6</v>
      </c>
      <c r="D68">
        <v>2</v>
      </c>
      <c r="E68">
        <v>0</v>
      </c>
      <c r="F68" s="23">
        <v>7.93</v>
      </c>
      <c r="G68" s="23">
        <v>9.375</v>
      </c>
      <c r="H68" s="21">
        <v>0.18221941992433799</v>
      </c>
      <c r="I68" s="15">
        <v>5.0441362668406615</v>
      </c>
      <c r="K68" t="s">
        <v>132</v>
      </c>
      <c r="L68" t="s">
        <v>133</v>
      </c>
      <c r="M68">
        <v>9.0620002746582031</v>
      </c>
      <c r="N68" s="10">
        <v>3.4539805325000665E-2</v>
      </c>
      <c r="O68" t="b">
        <v>1</v>
      </c>
    </row>
    <row r="69" spans="1:15">
      <c r="A69" t="s">
        <v>138</v>
      </c>
      <c r="B69" t="s">
        <v>139</v>
      </c>
      <c r="C69">
        <v>15</v>
      </c>
      <c r="D69">
        <v>1</v>
      </c>
      <c r="E69">
        <v>0</v>
      </c>
      <c r="F69" s="23">
        <v>72.88</v>
      </c>
      <c r="G69" s="23">
        <v>84.405998229980469</v>
      </c>
      <c r="H69" s="21">
        <v>0.15815035990642801</v>
      </c>
      <c r="I69" s="15">
        <v>1.4270032407423539</v>
      </c>
      <c r="K69" t="s">
        <v>138</v>
      </c>
      <c r="L69" t="s">
        <v>139</v>
      </c>
      <c r="M69">
        <v>81</v>
      </c>
      <c r="N69" s="10">
        <v>4.2049360863956407E-2</v>
      </c>
      <c r="O69" t="b">
        <v>1</v>
      </c>
    </row>
    <row r="70" spans="1:15">
      <c r="A70" t="s">
        <v>154</v>
      </c>
      <c r="B70" t="s">
        <v>155</v>
      </c>
      <c r="C70">
        <v>12</v>
      </c>
      <c r="D70">
        <v>7</v>
      </c>
      <c r="E70">
        <v>2</v>
      </c>
      <c r="F70" s="23">
        <v>46.26</v>
      </c>
      <c r="G70" s="23">
        <v>53.4739990234375</v>
      </c>
      <c r="H70" s="21">
        <v>0.15594463950362089</v>
      </c>
      <c r="I70" s="15">
        <v>7.6740163258026035</v>
      </c>
      <c r="K70" t="s">
        <v>154</v>
      </c>
      <c r="L70" t="s">
        <v>155</v>
      </c>
      <c r="M70">
        <v>56.13800048828125</v>
      </c>
      <c r="N70" s="10">
        <v>-4.7454512837518281E-2</v>
      </c>
      <c r="O70" t="b">
        <v>1</v>
      </c>
    </row>
    <row r="71" spans="1:15">
      <c r="A71" t="s">
        <v>151</v>
      </c>
      <c r="B71" t="s">
        <v>152</v>
      </c>
      <c r="C71">
        <v>10</v>
      </c>
      <c r="D71">
        <v>1</v>
      </c>
      <c r="E71">
        <v>0</v>
      </c>
      <c r="F71" s="23">
        <v>57.37</v>
      </c>
      <c r="G71" s="23">
        <v>65.404998779296875</v>
      </c>
      <c r="H71" s="21">
        <v>0.14005575700360604</v>
      </c>
      <c r="I71" s="15">
        <v>0.20916855031861775</v>
      </c>
      <c r="K71" t="s">
        <v>151</v>
      </c>
      <c r="L71" t="s">
        <v>152</v>
      </c>
      <c r="M71">
        <v>56.58599853515625</v>
      </c>
      <c r="N71" s="10">
        <v>0.15585127898134515</v>
      </c>
      <c r="O71" t="b">
        <v>1</v>
      </c>
    </row>
    <row r="72" spans="1:15">
      <c r="A72" t="s">
        <v>108</v>
      </c>
      <c r="B72" t="s">
        <v>109</v>
      </c>
      <c r="C72">
        <v>8</v>
      </c>
      <c r="D72">
        <v>5</v>
      </c>
      <c r="E72">
        <v>0</v>
      </c>
      <c r="F72" s="23">
        <v>26.87</v>
      </c>
      <c r="G72" s="23">
        <v>30.576999664306641</v>
      </c>
      <c r="H72" s="21">
        <v>0.1379605383069088</v>
      </c>
      <c r="I72" s="15">
        <v>0</v>
      </c>
      <c r="K72" t="s">
        <v>108</v>
      </c>
      <c r="L72" t="s">
        <v>109</v>
      </c>
      <c r="M72">
        <v>27.75</v>
      </c>
      <c r="N72" s="10">
        <v>0.10187386177681587</v>
      </c>
      <c r="O72" t="b">
        <v>1</v>
      </c>
    </row>
    <row r="73" spans="1:15">
      <c r="A73" t="s">
        <v>160</v>
      </c>
      <c r="B73" t="s">
        <v>161</v>
      </c>
      <c r="C73">
        <v>14</v>
      </c>
      <c r="D73">
        <v>2</v>
      </c>
      <c r="E73">
        <v>0</v>
      </c>
      <c r="F73" s="23">
        <v>23.44</v>
      </c>
      <c r="G73" s="23">
        <v>26.603000640869141</v>
      </c>
      <c r="H73" s="21">
        <v>0.13494030037837623</v>
      </c>
      <c r="I73" s="15">
        <v>2.9010239212993061</v>
      </c>
      <c r="K73" t="s">
        <v>160</v>
      </c>
      <c r="L73" t="s">
        <v>161</v>
      </c>
      <c r="M73">
        <v>24.222000122070313</v>
      </c>
      <c r="N73" s="10">
        <v>9.8299087887021214E-2</v>
      </c>
      <c r="O73" t="b">
        <v>1</v>
      </c>
    </row>
    <row r="74" spans="1:15">
      <c r="A74" t="s">
        <v>143</v>
      </c>
      <c r="B74" t="s">
        <v>144</v>
      </c>
      <c r="C74">
        <v>11</v>
      </c>
      <c r="D74">
        <v>6</v>
      </c>
      <c r="E74">
        <v>0</v>
      </c>
      <c r="F74" s="23">
        <v>43.96</v>
      </c>
      <c r="G74" s="23">
        <v>49.833000183105469</v>
      </c>
      <c r="H74" s="21">
        <v>0.13359873027992419</v>
      </c>
      <c r="I74" s="15">
        <v>6.0737035402501025</v>
      </c>
      <c r="K74" t="s">
        <v>143</v>
      </c>
      <c r="L74" t="s">
        <v>144</v>
      </c>
      <c r="M74">
        <v>50.068000793457031</v>
      </c>
      <c r="N74" s="10">
        <v>-4.693628797382954E-3</v>
      </c>
      <c r="O74" t="b">
        <v>1</v>
      </c>
    </row>
    <row r="75" spans="1:15">
      <c r="A75" t="s">
        <v>147</v>
      </c>
      <c r="B75" t="s">
        <v>148</v>
      </c>
      <c r="C75">
        <v>8</v>
      </c>
      <c r="D75">
        <v>3</v>
      </c>
      <c r="E75">
        <v>0</v>
      </c>
      <c r="F75" s="23">
        <v>15.03</v>
      </c>
      <c r="G75" s="23">
        <v>16.840999603271484</v>
      </c>
      <c r="H75" s="21">
        <v>0.1204923222402851</v>
      </c>
      <c r="I75" s="15">
        <v>8.7824354787231371</v>
      </c>
      <c r="K75" t="s">
        <v>147</v>
      </c>
      <c r="L75" t="s">
        <v>148</v>
      </c>
      <c r="M75">
        <v>16.472000122070313</v>
      </c>
      <c r="N75" s="10">
        <v>2.2401619625218503E-2</v>
      </c>
      <c r="O75" t="b">
        <v>1</v>
      </c>
    </row>
    <row r="76" spans="1:15">
      <c r="A76" t="s">
        <v>122</v>
      </c>
      <c r="B76" t="s">
        <v>123</v>
      </c>
      <c r="C76">
        <v>7</v>
      </c>
      <c r="D76">
        <v>11</v>
      </c>
      <c r="E76">
        <v>1</v>
      </c>
      <c r="F76" s="23">
        <v>78.5</v>
      </c>
      <c r="G76" s="23">
        <v>87.316001892089844</v>
      </c>
      <c r="H76" s="21">
        <v>0.11230575658713177</v>
      </c>
      <c r="I76" s="15">
        <v>2.547770700636943</v>
      </c>
      <c r="K76" t="s">
        <v>122</v>
      </c>
      <c r="L76" t="s">
        <v>123</v>
      </c>
      <c r="M76">
        <v>80.944000244140625</v>
      </c>
      <c r="N76" s="10">
        <v>7.8721111246419714E-2</v>
      </c>
      <c r="O76" t="b">
        <v>1</v>
      </c>
    </row>
    <row r="77" spans="1:15">
      <c r="A77" t="s">
        <v>158</v>
      </c>
      <c r="B77" t="s">
        <v>159</v>
      </c>
      <c r="C77">
        <v>6</v>
      </c>
      <c r="D77">
        <v>7</v>
      </c>
      <c r="E77">
        <v>0</v>
      </c>
      <c r="F77" s="23">
        <v>24.75</v>
      </c>
      <c r="G77" s="23">
        <v>27.346000671386719</v>
      </c>
      <c r="H77" s="21">
        <v>0.104888916015625</v>
      </c>
      <c r="I77" s="15">
        <v>3.8787877920902138</v>
      </c>
      <c r="K77" t="s">
        <v>158</v>
      </c>
      <c r="L77" t="s">
        <v>159</v>
      </c>
      <c r="M77">
        <v>26.5</v>
      </c>
      <c r="N77" s="10">
        <v>3.1924553637234669E-2</v>
      </c>
      <c r="O77" t="b">
        <v>1</v>
      </c>
    </row>
    <row r="78" spans="1:15">
      <c r="A78" t="s">
        <v>156</v>
      </c>
      <c r="B78" t="s">
        <v>157</v>
      </c>
      <c r="C78">
        <v>15</v>
      </c>
      <c r="D78">
        <v>8</v>
      </c>
      <c r="E78">
        <v>0</v>
      </c>
      <c r="F78" s="23">
        <v>91.55</v>
      </c>
      <c r="G78" s="23">
        <v>98.61199951171875</v>
      </c>
      <c r="H78" s="21">
        <v>7.7138170526693098E-2</v>
      </c>
      <c r="I78" s="15">
        <v>4.3691971600218462</v>
      </c>
      <c r="K78" t="s">
        <v>156</v>
      </c>
      <c r="L78" t="s">
        <v>157</v>
      </c>
      <c r="M78">
        <v>93.65899658203125</v>
      </c>
      <c r="N78" s="10">
        <v>5.2883365297955238E-2</v>
      </c>
      <c r="O78" t="b">
        <v>1</v>
      </c>
    </row>
    <row r="79" spans="1:15">
      <c r="A79" t="s">
        <v>149</v>
      </c>
      <c r="B79" t="s">
        <v>150</v>
      </c>
      <c r="C79">
        <v>6</v>
      </c>
      <c r="D79">
        <v>7</v>
      </c>
      <c r="E79">
        <v>0</v>
      </c>
      <c r="F79" s="23">
        <v>32.89</v>
      </c>
      <c r="G79" s="23">
        <v>35.153999328613281</v>
      </c>
      <c r="H79" s="21">
        <v>6.8835491900677434E-2</v>
      </c>
      <c r="I79" s="15">
        <v>6.0808756460930375</v>
      </c>
      <c r="K79" t="s">
        <v>149</v>
      </c>
      <c r="L79" t="s">
        <v>150</v>
      </c>
      <c r="M79">
        <v>35.384998321533203</v>
      </c>
      <c r="N79" s="10">
        <v>-6.5281617599893919E-3</v>
      </c>
      <c r="O79" t="b">
        <v>1</v>
      </c>
    </row>
    <row r="80" spans="1:15">
      <c r="A80" t="s">
        <v>166</v>
      </c>
      <c r="B80" t="s">
        <v>167</v>
      </c>
      <c r="C80">
        <v>10</v>
      </c>
      <c r="D80">
        <v>10</v>
      </c>
      <c r="E80">
        <v>2</v>
      </c>
      <c r="F80" s="23">
        <v>49.92</v>
      </c>
      <c r="G80" s="23">
        <v>52.527000427246094</v>
      </c>
      <c r="H80" s="21">
        <v>5.2223566250923316E-2</v>
      </c>
      <c r="I80" s="15">
        <v>7.4519231342352343</v>
      </c>
      <c r="K80" t="s">
        <v>166</v>
      </c>
      <c r="L80" t="s">
        <v>167</v>
      </c>
      <c r="M80">
        <v>53.437999725341797</v>
      </c>
      <c r="N80" s="10">
        <v>-1.7047780657547362E-2</v>
      </c>
      <c r="O80" t="b">
        <v>1</v>
      </c>
    </row>
    <row r="81" spans="1:15">
      <c r="H81" s="22" t="s">
        <v>494</v>
      </c>
      <c r="I81" s="15"/>
      <c r="O81" t="b">
        <v>1</v>
      </c>
    </row>
    <row r="82" spans="1:15">
      <c r="A82" s="16" t="s">
        <v>174</v>
      </c>
      <c r="H82" s="22" t="s">
        <v>494</v>
      </c>
      <c r="I82" s="15"/>
      <c r="O82" t="b">
        <v>0</v>
      </c>
    </row>
    <row r="83" spans="1:15">
      <c r="A83" t="s">
        <v>223</v>
      </c>
      <c r="B83" s="11" t="s">
        <v>521</v>
      </c>
      <c r="C83">
        <v>12</v>
      </c>
      <c r="D83">
        <v>2</v>
      </c>
      <c r="E83">
        <v>0</v>
      </c>
      <c r="F83" s="23">
        <v>21.06</v>
      </c>
      <c r="G83" s="23">
        <v>38.91400146484375</v>
      </c>
      <c r="H83" s="21">
        <v>0.84776835065734812</v>
      </c>
      <c r="I83" s="15">
        <v>2.571130127195846</v>
      </c>
      <c r="K83" t="s">
        <v>223</v>
      </c>
      <c r="L83" t="s">
        <v>224</v>
      </c>
      <c r="M83">
        <v>40.930000305175781</v>
      </c>
      <c r="N83" s="10">
        <v>-4.9254796611303692E-2</v>
      </c>
      <c r="O83" t="b">
        <v>1</v>
      </c>
    </row>
    <row r="84" spans="1:15">
      <c r="A84" t="s">
        <v>219</v>
      </c>
      <c r="B84" t="s">
        <v>220</v>
      </c>
      <c r="C84">
        <v>7</v>
      </c>
      <c r="D84">
        <v>0</v>
      </c>
      <c r="E84">
        <v>0</v>
      </c>
      <c r="F84" s="23">
        <v>33.33</v>
      </c>
      <c r="G84" s="23">
        <v>53</v>
      </c>
      <c r="H84" s="21">
        <v>0.59015901590159026</v>
      </c>
      <c r="I84" s="15">
        <v>0</v>
      </c>
      <c r="K84" t="s">
        <v>219</v>
      </c>
      <c r="L84" t="s">
        <v>220</v>
      </c>
      <c r="M84">
        <v>54.429000854492188</v>
      </c>
      <c r="N84" s="10">
        <v>-2.6254401735435272E-2</v>
      </c>
      <c r="O84" t="b">
        <v>1</v>
      </c>
    </row>
    <row r="85" spans="1:15">
      <c r="A85" t="s">
        <v>193</v>
      </c>
      <c r="B85" t="s">
        <v>194</v>
      </c>
      <c r="C85">
        <v>9</v>
      </c>
      <c r="D85">
        <v>1</v>
      </c>
      <c r="E85">
        <v>0</v>
      </c>
      <c r="F85" s="23">
        <v>120.03</v>
      </c>
      <c r="G85" s="23">
        <v>175.19999694824219</v>
      </c>
      <c r="H85" s="21">
        <v>0.45963506580223434</v>
      </c>
      <c r="I85" s="15">
        <v>3.1992001284423157</v>
      </c>
      <c r="K85" t="s">
        <v>193</v>
      </c>
      <c r="L85" t="s">
        <v>194</v>
      </c>
      <c r="M85">
        <v>177.19999694824219</v>
      </c>
      <c r="N85" s="10">
        <v>-1.1286681909956093E-2</v>
      </c>
      <c r="O85" t="b">
        <v>1</v>
      </c>
    </row>
    <row r="86" spans="1:15">
      <c r="A86" t="s">
        <v>197</v>
      </c>
      <c r="B86" t="s">
        <v>198</v>
      </c>
      <c r="C86">
        <v>8</v>
      </c>
      <c r="D86">
        <v>2</v>
      </c>
      <c r="E86">
        <v>1</v>
      </c>
      <c r="F86" s="23">
        <v>45.39</v>
      </c>
      <c r="G86" s="23">
        <v>61.271999359130859</v>
      </c>
      <c r="H86" s="21">
        <v>0.34990084510092218</v>
      </c>
      <c r="I86" s="15">
        <v>0.83475654990327974</v>
      </c>
      <c r="K86" t="s">
        <v>197</v>
      </c>
      <c r="L86" t="s">
        <v>198</v>
      </c>
      <c r="M86">
        <v>62.28900146484375</v>
      </c>
      <c r="N86" s="10">
        <v>-1.6327153779899524E-2</v>
      </c>
      <c r="O86" t="b">
        <v>1</v>
      </c>
    </row>
    <row r="87" spans="1:15">
      <c r="A87" t="s">
        <v>191</v>
      </c>
      <c r="B87" t="s">
        <v>192</v>
      </c>
      <c r="C87">
        <v>1</v>
      </c>
      <c r="D87">
        <v>7</v>
      </c>
      <c r="E87">
        <v>3</v>
      </c>
      <c r="F87" s="23">
        <v>26.22</v>
      </c>
      <c r="G87" s="23">
        <v>35.099998474121094</v>
      </c>
      <c r="H87" s="21">
        <v>0.33867271068348953</v>
      </c>
      <c r="I87" s="15">
        <v>7.1700991427598337</v>
      </c>
      <c r="K87" t="s">
        <v>191</v>
      </c>
      <c r="L87" t="s">
        <v>192</v>
      </c>
      <c r="M87">
        <v>36.636001586914063</v>
      </c>
      <c r="N87" s="10">
        <v>-4.1926057600718374E-2</v>
      </c>
      <c r="O87" t="b">
        <v>1</v>
      </c>
    </row>
    <row r="88" spans="1:15">
      <c r="A88" t="s">
        <v>195</v>
      </c>
      <c r="B88" s="11" t="s">
        <v>520</v>
      </c>
      <c r="C88">
        <v>7</v>
      </c>
      <c r="D88">
        <v>1</v>
      </c>
      <c r="E88">
        <v>0</v>
      </c>
      <c r="F88" s="23">
        <v>19.829999999999998</v>
      </c>
      <c r="G88" s="23">
        <v>25.687999725341797</v>
      </c>
      <c r="H88" s="21">
        <v>0.29541097959363588</v>
      </c>
      <c r="I88" s="15">
        <v>2.0171457688374406</v>
      </c>
      <c r="K88" t="s">
        <v>195</v>
      </c>
      <c r="L88" t="s">
        <v>196</v>
      </c>
      <c r="M88">
        <v>25.722000122070313</v>
      </c>
      <c r="N88" s="10">
        <v>-1.321841091950784E-3</v>
      </c>
      <c r="O88" t="b">
        <v>1</v>
      </c>
    </row>
    <row r="89" spans="1:15">
      <c r="A89" t="s">
        <v>183</v>
      </c>
      <c r="B89" t="s">
        <v>184</v>
      </c>
      <c r="C89">
        <v>3</v>
      </c>
      <c r="D89">
        <v>1</v>
      </c>
      <c r="E89">
        <v>0</v>
      </c>
      <c r="F89" s="23">
        <v>82.45</v>
      </c>
      <c r="G89" s="23">
        <v>106.75</v>
      </c>
      <c r="H89" s="21">
        <v>0.2947240751970891</v>
      </c>
      <c r="I89" s="15">
        <v>0.48514251784167911</v>
      </c>
      <c r="K89" t="s">
        <v>183</v>
      </c>
      <c r="L89" t="s">
        <v>184</v>
      </c>
      <c r="M89">
        <v>103</v>
      </c>
      <c r="N89" s="10">
        <v>3.640776699029126E-2</v>
      </c>
      <c r="O89" t="b">
        <v>1</v>
      </c>
    </row>
    <row r="90" spans="1:15">
      <c r="A90" t="s">
        <v>177</v>
      </c>
      <c r="B90" t="s">
        <v>178</v>
      </c>
      <c r="C90">
        <v>8</v>
      </c>
      <c r="D90">
        <v>0</v>
      </c>
      <c r="E90">
        <v>0</v>
      </c>
      <c r="F90" s="23">
        <v>74.08</v>
      </c>
      <c r="G90" s="23">
        <v>94.833000183105469</v>
      </c>
      <c r="H90" s="21">
        <v>0.28014309102464191</v>
      </c>
      <c r="I90" s="15">
        <v>2.0518358273846027</v>
      </c>
      <c r="K90" t="s">
        <v>177</v>
      </c>
      <c r="L90" t="s">
        <v>178</v>
      </c>
      <c r="M90">
        <v>94.333000183105469</v>
      </c>
      <c r="N90" s="10">
        <v>5.300372075832136E-3</v>
      </c>
      <c r="O90" t="b">
        <v>1</v>
      </c>
    </row>
    <row r="91" spans="1:15">
      <c r="A91" t="s">
        <v>181</v>
      </c>
      <c r="B91" t="s">
        <v>182</v>
      </c>
      <c r="C91">
        <v>1</v>
      </c>
      <c r="D91">
        <v>2</v>
      </c>
      <c r="E91">
        <v>0</v>
      </c>
      <c r="F91" s="23">
        <v>42.35</v>
      </c>
      <c r="G91" s="23">
        <v>53.193000793457031</v>
      </c>
      <c r="H91" s="21">
        <v>0.25603307658694285</v>
      </c>
      <c r="I91" s="15">
        <v>3.2297520598104175</v>
      </c>
      <c r="K91" t="s">
        <v>181</v>
      </c>
      <c r="L91" t="s">
        <v>182</v>
      </c>
      <c r="M91">
        <v>54.333000183105469</v>
      </c>
      <c r="N91" s="10">
        <v>-2.0981712510013642E-2</v>
      </c>
      <c r="O91" t="b">
        <v>1</v>
      </c>
    </row>
    <row r="92" spans="1:15">
      <c r="A92" t="s">
        <v>187</v>
      </c>
      <c r="B92" t="s">
        <v>188</v>
      </c>
      <c r="C92">
        <v>3</v>
      </c>
      <c r="D92">
        <v>5</v>
      </c>
      <c r="E92">
        <v>0</v>
      </c>
      <c r="F92" s="23">
        <v>13.92</v>
      </c>
      <c r="G92" s="23">
        <v>17.357000350952148</v>
      </c>
      <c r="H92" s="21">
        <v>0.24691094475230951</v>
      </c>
      <c r="I92" s="15">
        <v>5.7471265224204666</v>
      </c>
      <c r="K92" t="s">
        <v>187</v>
      </c>
      <c r="L92" t="s">
        <v>188</v>
      </c>
      <c r="M92">
        <v>19.25</v>
      </c>
      <c r="N92" s="10">
        <v>-9.8337644106381905E-2</v>
      </c>
      <c r="O92" t="b">
        <v>1</v>
      </c>
    </row>
    <row r="93" spans="1:15">
      <c r="A93" t="s">
        <v>179</v>
      </c>
      <c r="B93" t="s">
        <v>180</v>
      </c>
      <c r="C93">
        <v>7</v>
      </c>
      <c r="D93">
        <v>0</v>
      </c>
      <c r="E93">
        <v>1</v>
      </c>
      <c r="F93" s="23">
        <v>1223.48</v>
      </c>
      <c r="G93" s="23">
        <v>1495.4000244140625</v>
      </c>
      <c r="H93" s="21">
        <v>0.22225130317950639</v>
      </c>
      <c r="I93" s="15">
        <v>1.1015300811219824</v>
      </c>
      <c r="K93" t="s">
        <v>179</v>
      </c>
      <c r="L93" t="s">
        <v>180</v>
      </c>
      <c r="M93">
        <v>1371.469970703125</v>
      </c>
      <c r="N93" s="10">
        <v>9.0362936380882664E-2</v>
      </c>
      <c r="O93" t="b">
        <v>1</v>
      </c>
    </row>
    <row r="94" spans="1:15">
      <c r="A94" t="s">
        <v>175</v>
      </c>
      <c r="B94" t="s">
        <v>176</v>
      </c>
      <c r="C94">
        <v>7</v>
      </c>
      <c r="D94">
        <v>5</v>
      </c>
      <c r="E94">
        <v>0</v>
      </c>
      <c r="F94" s="23">
        <v>88.66</v>
      </c>
      <c r="G94" s="23">
        <v>104.22200012207031</v>
      </c>
      <c r="H94" s="21">
        <v>0.17552447690131193</v>
      </c>
      <c r="I94" s="15">
        <v>4.601849677087813</v>
      </c>
      <c r="K94" t="s">
        <v>175</v>
      </c>
      <c r="L94" t="s">
        <v>176</v>
      </c>
      <c r="M94">
        <v>104.63600158691406</v>
      </c>
      <c r="N94" s="10">
        <v>-3.9565872029223795E-3</v>
      </c>
      <c r="O94" t="b">
        <v>1</v>
      </c>
    </row>
    <row r="95" spans="1:15">
      <c r="A95" t="s">
        <v>221</v>
      </c>
      <c r="B95" t="s">
        <v>222</v>
      </c>
      <c r="C95">
        <v>6</v>
      </c>
      <c r="D95">
        <v>2</v>
      </c>
      <c r="E95">
        <v>0</v>
      </c>
      <c r="F95" s="23">
        <v>84.73</v>
      </c>
      <c r="G95" s="23">
        <v>99.25</v>
      </c>
      <c r="H95" s="21">
        <v>0.17136787442464294</v>
      </c>
      <c r="I95" s="15">
        <v>3.6114716662097734</v>
      </c>
      <c r="K95" t="s">
        <v>221</v>
      </c>
      <c r="L95" t="s">
        <v>222</v>
      </c>
      <c r="M95">
        <v>100.25</v>
      </c>
      <c r="N95" s="10">
        <v>-9.9750623441396506E-3</v>
      </c>
      <c r="O95" t="b">
        <v>1</v>
      </c>
    </row>
    <row r="96" spans="1:15">
      <c r="A96" t="s">
        <v>189</v>
      </c>
      <c r="B96" t="s">
        <v>190</v>
      </c>
      <c r="C96">
        <v>5</v>
      </c>
      <c r="D96">
        <v>3</v>
      </c>
      <c r="E96">
        <v>0</v>
      </c>
      <c r="F96" s="23">
        <v>34.11</v>
      </c>
      <c r="G96" s="23">
        <v>39.856998443603516</v>
      </c>
      <c r="H96" s="21">
        <v>0.16848426982126991</v>
      </c>
      <c r="I96" s="15">
        <v>6.5963060686015833</v>
      </c>
      <c r="K96" t="s">
        <v>189</v>
      </c>
      <c r="L96" t="s">
        <v>190</v>
      </c>
      <c r="M96">
        <v>45.125</v>
      </c>
      <c r="N96" s="10">
        <v>-0.11674241676224896</v>
      </c>
      <c r="O96" t="b">
        <v>1</v>
      </c>
    </row>
    <row r="97" spans="1:15">
      <c r="A97" t="s">
        <v>199</v>
      </c>
      <c r="B97" t="s">
        <v>200</v>
      </c>
      <c r="C97">
        <v>2</v>
      </c>
      <c r="D97">
        <v>7</v>
      </c>
      <c r="E97">
        <v>0</v>
      </c>
      <c r="F97" s="23">
        <v>34.93</v>
      </c>
      <c r="G97" s="23">
        <v>40.666999816894531</v>
      </c>
      <c r="H97" s="21">
        <v>0.16424276601473037</v>
      </c>
      <c r="I97" s="15">
        <v>6.0120237750717678</v>
      </c>
      <c r="K97" t="s">
        <v>199</v>
      </c>
      <c r="L97" t="s">
        <v>200</v>
      </c>
      <c r="M97">
        <v>42.299999237060547</v>
      </c>
      <c r="N97" s="10">
        <v>-3.8605187934265643E-2</v>
      </c>
      <c r="O97" t="b">
        <v>1</v>
      </c>
    </row>
    <row r="98" spans="1:15">
      <c r="A98" t="s">
        <v>201</v>
      </c>
      <c r="B98" t="s">
        <v>202</v>
      </c>
      <c r="C98">
        <v>10</v>
      </c>
      <c r="D98">
        <v>6</v>
      </c>
      <c r="E98">
        <v>1</v>
      </c>
      <c r="F98" s="23">
        <v>116.05</v>
      </c>
      <c r="G98" s="23">
        <v>134.77799987792969</v>
      </c>
      <c r="H98" s="21">
        <v>0.16137871501878234</v>
      </c>
      <c r="I98" s="15">
        <v>4.6531668206526771</v>
      </c>
      <c r="K98" t="s">
        <v>201</v>
      </c>
      <c r="L98" t="s">
        <v>202</v>
      </c>
      <c r="M98">
        <v>135.19700622558594</v>
      </c>
      <c r="N98" s="10">
        <v>-3.0992280032969646E-3</v>
      </c>
      <c r="O98" t="b">
        <v>1</v>
      </c>
    </row>
    <row r="99" spans="1:15">
      <c r="A99" t="s">
        <v>213</v>
      </c>
      <c r="B99" t="s">
        <v>214</v>
      </c>
      <c r="C99">
        <v>10</v>
      </c>
      <c r="D99">
        <v>4</v>
      </c>
      <c r="E99">
        <v>1</v>
      </c>
      <c r="F99" s="23">
        <v>109.49</v>
      </c>
      <c r="G99" s="23">
        <v>126.16799926757813</v>
      </c>
      <c r="H99" s="21">
        <v>0.15232440649902393</v>
      </c>
      <c r="I99" s="15">
        <v>5.3703535614585061</v>
      </c>
      <c r="K99" t="s">
        <v>213</v>
      </c>
      <c r="L99" t="s">
        <v>214</v>
      </c>
      <c r="M99">
        <v>127.23799896240234</v>
      </c>
      <c r="N99" s="10">
        <v>-8.4094351023265759E-3</v>
      </c>
      <c r="O99" t="b">
        <v>1</v>
      </c>
    </row>
    <row r="100" spans="1:15">
      <c r="A100" t="s">
        <v>185</v>
      </c>
      <c r="B100" t="s">
        <v>186</v>
      </c>
      <c r="C100">
        <v>9</v>
      </c>
      <c r="D100">
        <v>7</v>
      </c>
      <c r="E100">
        <v>1</v>
      </c>
      <c r="F100" s="23">
        <v>25.48</v>
      </c>
      <c r="G100" s="23">
        <v>29.128000259399414</v>
      </c>
      <c r="H100" s="21">
        <v>0.14317112478019675</v>
      </c>
      <c r="I100" s="15">
        <v>5.7299844511262661</v>
      </c>
      <c r="K100" t="s">
        <v>185</v>
      </c>
      <c r="L100" t="s">
        <v>186</v>
      </c>
      <c r="M100">
        <v>29.739999771118164</v>
      </c>
      <c r="N100" s="10">
        <v>-2.0578329402446395E-2</v>
      </c>
      <c r="O100" t="b">
        <v>1</v>
      </c>
    </row>
    <row r="101" spans="1:15">
      <c r="A101" t="s">
        <v>207</v>
      </c>
      <c r="B101" t="s">
        <v>208</v>
      </c>
      <c r="C101">
        <v>7</v>
      </c>
      <c r="D101">
        <v>3</v>
      </c>
      <c r="E101">
        <v>1</v>
      </c>
      <c r="F101" s="23">
        <v>28.75</v>
      </c>
      <c r="G101" s="23">
        <v>32.700000762939453</v>
      </c>
      <c r="H101" s="21">
        <v>0.13739133088485053</v>
      </c>
      <c r="I101" s="15">
        <v>4.5913045302681299</v>
      </c>
      <c r="K101" t="s">
        <v>207</v>
      </c>
      <c r="L101" t="s">
        <v>208</v>
      </c>
      <c r="M101">
        <v>32.636001586914063</v>
      </c>
      <c r="N101" s="10">
        <v>1.9609992926048923E-3</v>
      </c>
      <c r="O101" t="b">
        <v>1</v>
      </c>
    </row>
    <row r="102" spans="1:15">
      <c r="A102" t="s">
        <v>227</v>
      </c>
      <c r="B102" s="11" t="s">
        <v>519</v>
      </c>
      <c r="C102">
        <v>7</v>
      </c>
      <c r="D102">
        <v>4</v>
      </c>
      <c r="E102">
        <v>2</v>
      </c>
      <c r="F102" s="23">
        <v>43.3</v>
      </c>
      <c r="G102" s="23">
        <v>49.159999847412109</v>
      </c>
      <c r="H102" s="21">
        <v>0.13533486945524509</v>
      </c>
      <c r="I102" s="15">
        <v>4.0002216092433454</v>
      </c>
      <c r="K102" t="s">
        <v>227</v>
      </c>
      <c r="L102" t="s">
        <v>228</v>
      </c>
      <c r="M102">
        <v>51.161998748779297</v>
      </c>
      <c r="N102" s="10">
        <v>-3.9130584229079876E-2</v>
      </c>
      <c r="O102" t="b">
        <v>1</v>
      </c>
    </row>
    <row r="103" spans="1:15">
      <c r="A103" t="s">
        <v>225</v>
      </c>
      <c r="B103" t="s">
        <v>226</v>
      </c>
      <c r="C103">
        <v>7</v>
      </c>
      <c r="D103">
        <v>3</v>
      </c>
      <c r="E103">
        <v>0</v>
      </c>
      <c r="F103" s="23">
        <v>37.770000000000003</v>
      </c>
      <c r="G103" s="23">
        <v>42.849998474121094</v>
      </c>
      <c r="H103" s="21">
        <v>0.13449823865822319</v>
      </c>
      <c r="I103" s="15">
        <v>1.4561821867114877</v>
      </c>
      <c r="K103" t="s">
        <v>225</v>
      </c>
      <c r="L103" t="s">
        <v>226</v>
      </c>
      <c r="M103">
        <v>42.227001190185547</v>
      </c>
      <c r="N103" s="10">
        <v>1.4753528935896701E-2</v>
      </c>
      <c r="O103" t="b">
        <v>1</v>
      </c>
    </row>
    <row r="104" spans="1:15">
      <c r="A104" t="s">
        <v>211</v>
      </c>
      <c r="B104" t="s">
        <v>212</v>
      </c>
      <c r="C104">
        <v>3</v>
      </c>
      <c r="D104">
        <v>10</v>
      </c>
      <c r="E104">
        <v>3</v>
      </c>
      <c r="F104" s="23">
        <v>51.82</v>
      </c>
      <c r="G104" s="23">
        <v>58.557998657226563</v>
      </c>
      <c r="H104" s="21">
        <v>0.13002699068364651</v>
      </c>
      <c r="I104" s="15">
        <v>6.7155538770233241</v>
      </c>
      <c r="K104" t="s">
        <v>211</v>
      </c>
      <c r="L104" t="s">
        <v>212</v>
      </c>
      <c r="M104">
        <v>59.284999847412109</v>
      </c>
      <c r="N104" s="10">
        <v>-1.2262818454190848E-2</v>
      </c>
      <c r="O104" t="b">
        <v>1</v>
      </c>
    </row>
    <row r="105" spans="1:15">
      <c r="A105" t="s">
        <v>205</v>
      </c>
      <c r="B105" t="s">
        <v>206</v>
      </c>
      <c r="C105">
        <v>11</v>
      </c>
      <c r="D105">
        <v>4</v>
      </c>
      <c r="E105">
        <v>1</v>
      </c>
      <c r="F105" s="23">
        <v>80.98</v>
      </c>
      <c r="G105" s="23">
        <v>90.18499755859375</v>
      </c>
      <c r="H105" s="21">
        <v>0.1136700118374135</v>
      </c>
      <c r="I105" s="15">
        <v>4.7419114771169566</v>
      </c>
      <c r="K105" t="s">
        <v>205</v>
      </c>
      <c r="L105" t="s">
        <v>206</v>
      </c>
      <c r="M105">
        <v>89.886001586914063</v>
      </c>
      <c r="N105" s="10">
        <v>3.3263908328437257E-3</v>
      </c>
      <c r="O105" t="b">
        <v>1</v>
      </c>
    </row>
    <row r="106" spans="1:15">
      <c r="A106" t="s">
        <v>172</v>
      </c>
      <c r="B106" t="s">
        <v>173</v>
      </c>
      <c r="C106">
        <v>7</v>
      </c>
      <c r="D106">
        <v>8</v>
      </c>
      <c r="E106">
        <v>1</v>
      </c>
      <c r="F106" s="23">
        <v>65.599999999999994</v>
      </c>
      <c r="G106" s="23">
        <v>72.696998596191406</v>
      </c>
      <c r="H106" s="21">
        <v>0.10818595421023494</v>
      </c>
      <c r="I106" s="15">
        <v>4.5710802986439134</v>
      </c>
      <c r="K106" t="s">
        <v>172</v>
      </c>
      <c r="L106" t="s">
        <v>173</v>
      </c>
      <c r="M106">
        <v>73.21600341796875</v>
      </c>
      <c r="N106" s="10">
        <v>-7.0886800364463633E-3</v>
      </c>
      <c r="O106" t="b">
        <v>1</v>
      </c>
    </row>
    <row r="107" spans="1:15">
      <c r="A107" t="s">
        <v>203</v>
      </c>
      <c r="B107" t="s">
        <v>204</v>
      </c>
      <c r="C107">
        <v>12</v>
      </c>
      <c r="D107">
        <v>2</v>
      </c>
      <c r="E107">
        <v>1</v>
      </c>
      <c r="F107" s="23">
        <v>198.84</v>
      </c>
      <c r="G107" s="23">
        <v>220.26699829101563</v>
      </c>
      <c r="H107" s="21">
        <v>0.10775999945189912</v>
      </c>
      <c r="I107" s="15">
        <v>2.2128344877124477</v>
      </c>
      <c r="K107" t="s">
        <v>203</v>
      </c>
      <c r="L107" t="s">
        <v>204</v>
      </c>
      <c r="M107">
        <v>218.04899597167969</v>
      </c>
      <c r="N107" s="10">
        <v>1.0172036378576183E-2</v>
      </c>
      <c r="O107" t="b">
        <v>1</v>
      </c>
    </row>
    <row r="108" spans="1:15">
      <c r="A108" t="s">
        <v>217</v>
      </c>
      <c r="B108" t="s">
        <v>218</v>
      </c>
      <c r="C108">
        <v>0</v>
      </c>
      <c r="D108">
        <v>8</v>
      </c>
      <c r="E108">
        <v>0</v>
      </c>
      <c r="F108" s="23">
        <v>29.06</v>
      </c>
      <c r="G108" s="23">
        <v>32</v>
      </c>
      <c r="H108" s="21">
        <v>0.1011699931176876</v>
      </c>
      <c r="I108" s="15">
        <v>2.4776325829670665</v>
      </c>
      <c r="K108" t="s">
        <v>217</v>
      </c>
      <c r="L108" t="s">
        <v>218</v>
      </c>
      <c r="M108">
        <v>32.625</v>
      </c>
      <c r="N108" s="10">
        <v>-1.9157088122605363E-2</v>
      </c>
      <c r="O108" t="b">
        <v>1</v>
      </c>
    </row>
    <row r="109" spans="1:15">
      <c r="A109" t="s">
        <v>209</v>
      </c>
      <c r="B109" t="s">
        <v>210</v>
      </c>
      <c r="C109">
        <v>3</v>
      </c>
      <c r="D109">
        <v>10</v>
      </c>
      <c r="E109">
        <v>2</v>
      </c>
      <c r="F109" s="23">
        <v>59.17</v>
      </c>
      <c r="G109" s="23">
        <v>64.816001892089844</v>
      </c>
      <c r="H109" s="21">
        <v>9.5420008316542876E-2</v>
      </c>
      <c r="I109" s="15">
        <v>7.1657930896031159</v>
      </c>
      <c r="K109" t="s">
        <v>209</v>
      </c>
      <c r="L109" t="s">
        <v>210</v>
      </c>
      <c r="M109">
        <v>67.581001281738281</v>
      </c>
      <c r="N109" s="10">
        <v>-4.0913856515996827E-2</v>
      </c>
      <c r="O109" t="b">
        <v>1</v>
      </c>
    </row>
    <row r="110" spans="1:15">
      <c r="A110" t="s">
        <v>215</v>
      </c>
      <c r="B110" t="s">
        <v>216</v>
      </c>
      <c r="C110">
        <v>0</v>
      </c>
      <c r="D110">
        <v>8</v>
      </c>
      <c r="E110">
        <v>1</v>
      </c>
      <c r="F110" s="23">
        <v>40.15</v>
      </c>
      <c r="G110" s="23">
        <v>40.666999816894531</v>
      </c>
      <c r="H110" s="21">
        <v>1.2876707768232446E-2</v>
      </c>
      <c r="I110" s="15">
        <v>5.1805726617834491</v>
      </c>
      <c r="K110" t="s">
        <v>215</v>
      </c>
      <c r="L110" t="s">
        <v>216</v>
      </c>
      <c r="M110">
        <v>41.200000762939453</v>
      </c>
      <c r="N110" s="10">
        <v>-1.2936915926573745E-2</v>
      </c>
      <c r="O110" t="b">
        <v>1</v>
      </c>
    </row>
    <row r="111" spans="1:15">
      <c r="H111" s="22" t="s">
        <v>494</v>
      </c>
      <c r="I111" s="15"/>
      <c r="O111" t="b">
        <v>1</v>
      </c>
    </row>
    <row r="112" spans="1:15">
      <c r="A112" s="16" t="s">
        <v>231</v>
      </c>
      <c r="H112" s="22" t="s">
        <v>494</v>
      </c>
      <c r="I112" s="15"/>
      <c r="O112" t="b">
        <v>0</v>
      </c>
    </row>
    <row r="113" spans="1:15">
      <c r="A113" t="s">
        <v>236</v>
      </c>
      <c r="B113" t="s">
        <v>237</v>
      </c>
      <c r="C113">
        <v>4</v>
      </c>
      <c r="D113">
        <v>12</v>
      </c>
      <c r="E113">
        <v>1</v>
      </c>
      <c r="F113" s="23">
        <v>2.63</v>
      </c>
      <c r="G113" s="23">
        <v>3.6730000972747803</v>
      </c>
      <c r="H113" s="21">
        <v>0.39657798375466935</v>
      </c>
      <c r="I113" s="15">
        <v>0</v>
      </c>
      <c r="K113" t="s">
        <v>236</v>
      </c>
      <c r="L113" t="s">
        <v>237</v>
      </c>
      <c r="M113">
        <v>3.8280000686645512</v>
      </c>
      <c r="N113" s="10">
        <v>-4.0491109877081259E-2</v>
      </c>
      <c r="O113" t="b">
        <v>1</v>
      </c>
    </row>
    <row r="114" spans="1:15">
      <c r="A114" t="s">
        <v>229</v>
      </c>
      <c r="B114" t="s">
        <v>230</v>
      </c>
      <c r="C114">
        <v>1</v>
      </c>
      <c r="D114">
        <v>5</v>
      </c>
      <c r="E114">
        <v>1</v>
      </c>
      <c r="F114" s="23">
        <v>10.36</v>
      </c>
      <c r="G114" s="23">
        <v>14.015999794006348</v>
      </c>
      <c r="H114" s="21">
        <v>0.35289573301219579</v>
      </c>
      <c r="I114" s="15">
        <v>0</v>
      </c>
      <c r="K114" t="s">
        <v>229</v>
      </c>
      <c r="L114" t="s">
        <v>230</v>
      </c>
      <c r="M114">
        <v>12.930000305175781</v>
      </c>
      <c r="N114" s="10">
        <v>8.3990677741581254E-2</v>
      </c>
      <c r="O114" t="b">
        <v>1</v>
      </c>
    </row>
    <row r="115" spans="1:15">
      <c r="A115" t="s">
        <v>232</v>
      </c>
      <c r="B115" t="s">
        <v>233</v>
      </c>
      <c r="C115">
        <v>3</v>
      </c>
      <c r="D115">
        <v>3</v>
      </c>
      <c r="E115">
        <v>0</v>
      </c>
      <c r="F115" s="23">
        <v>10.81</v>
      </c>
      <c r="G115" s="23">
        <v>13.583000183105469</v>
      </c>
      <c r="H115" s="21">
        <v>0.25652175606896099</v>
      </c>
      <c r="I115" s="15">
        <v>8.6586493016612636</v>
      </c>
      <c r="K115" t="s">
        <v>232</v>
      </c>
      <c r="L115" t="s">
        <v>233</v>
      </c>
      <c r="M115">
        <v>13.71399974822998</v>
      </c>
      <c r="N115" s="10">
        <v>-9.5522508042498247E-3</v>
      </c>
      <c r="O115" t="b">
        <v>1</v>
      </c>
    </row>
    <row r="116" spans="1:15">
      <c r="A116" t="s">
        <v>234</v>
      </c>
      <c r="B116" s="11" t="s">
        <v>522</v>
      </c>
      <c r="C116">
        <v>4</v>
      </c>
      <c r="D116">
        <v>0</v>
      </c>
      <c r="E116">
        <v>0</v>
      </c>
      <c r="F116" s="23">
        <v>10.73</v>
      </c>
      <c r="G116" s="23">
        <v>12.625</v>
      </c>
      <c r="H116" s="21">
        <v>0.17660764212488345</v>
      </c>
      <c r="I116" s="15">
        <v>5.7036345624968146</v>
      </c>
      <c r="K116" t="s">
        <v>234</v>
      </c>
      <c r="L116" t="s">
        <v>235</v>
      </c>
      <c r="M116">
        <v>12.399999618530273</v>
      </c>
      <c r="N116" s="10">
        <v>1.8145192612223245E-2</v>
      </c>
      <c r="O116" t="b">
        <v>1</v>
      </c>
    </row>
    <row r="117" spans="1:15">
      <c r="H117" s="22" t="s">
        <v>494</v>
      </c>
      <c r="I117" s="15"/>
      <c r="O117" s="11" t="s">
        <v>494</v>
      </c>
    </row>
    <row r="118" spans="1:15">
      <c r="A118" s="16" t="s">
        <v>240</v>
      </c>
      <c r="H118" s="22" t="s">
        <v>494</v>
      </c>
      <c r="I118" s="15"/>
      <c r="O118" s="11" t="s">
        <v>494</v>
      </c>
    </row>
    <row r="119" spans="1:15">
      <c r="A119" t="s">
        <v>289</v>
      </c>
      <c r="B119" t="s">
        <v>290</v>
      </c>
      <c r="C119">
        <v>8</v>
      </c>
      <c r="D119">
        <v>7</v>
      </c>
      <c r="E119">
        <v>0</v>
      </c>
      <c r="F119" s="23">
        <v>8.8800000000000008</v>
      </c>
      <c r="G119" s="23">
        <v>16.990999221801758</v>
      </c>
      <c r="H119" s="21">
        <v>0.91340081326596356</v>
      </c>
      <c r="I119" s="15">
        <v>0</v>
      </c>
      <c r="K119" t="s">
        <v>289</v>
      </c>
      <c r="L119" t="s">
        <v>290</v>
      </c>
      <c r="M119">
        <v>19.731000900268555</v>
      </c>
      <c r="N119" s="10">
        <v>-0.13886785025839735</v>
      </c>
      <c r="O119" t="b">
        <v>1</v>
      </c>
    </row>
    <row r="120" spans="1:15">
      <c r="A120" t="s">
        <v>277</v>
      </c>
      <c r="B120" s="11" t="s">
        <v>523</v>
      </c>
      <c r="C120">
        <v>3</v>
      </c>
      <c r="D120">
        <v>0</v>
      </c>
      <c r="E120">
        <v>1</v>
      </c>
      <c r="F120" s="23">
        <v>20.77</v>
      </c>
      <c r="G120" s="23">
        <v>39.444999694824219</v>
      </c>
      <c r="H120" s="21">
        <v>0.89913335073780543</v>
      </c>
      <c r="I120" s="15">
        <v>1.6463649462322001</v>
      </c>
      <c r="K120" t="s">
        <v>277</v>
      </c>
      <c r="L120" t="s">
        <v>278</v>
      </c>
      <c r="M120">
        <v>40.425998687744141</v>
      </c>
      <c r="N120" s="10">
        <v>-2.4266537000045201E-2</v>
      </c>
      <c r="O120" t="b">
        <v>1</v>
      </c>
    </row>
    <row r="121" spans="1:15">
      <c r="A121" t="s">
        <v>253</v>
      </c>
      <c r="B121" t="s">
        <v>254</v>
      </c>
      <c r="C121">
        <v>8</v>
      </c>
      <c r="D121">
        <v>4</v>
      </c>
      <c r="E121">
        <v>0</v>
      </c>
      <c r="F121" s="23">
        <v>87</v>
      </c>
      <c r="G121" s="23">
        <v>141.33299255371094</v>
      </c>
      <c r="H121" s="21">
        <v>0.62451715578978084</v>
      </c>
      <c r="I121" s="15">
        <v>1.3149425901215652</v>
      </c>
      <c r="K121" t="s">
        <v>253</v>
      </c>
      <c r="L121" t="s">
        <v>254</v>
      </c>
      <c r="M121">
        <v>142.75</v>
      </c>
      <c r="N121" s="10">
        <v>-9.9264969967710164E-3</v>
      </c>
      <c r="O121" t="b">
        <v>1</v>
      </c>
    </row>
    <row r="122" spans="1:15">
      <c r="A122" t="s">
        <v>249</v>
      </c>
      <c r="B122" t="s">
        <v>250</v>
      </c>
      <c r="C122">
        <v>14</v>
      </c>
      <c r="D122">
        <v>1</v>
      </c>
      <c r="E122">
        <v>1</v>
      </c>
      <c r="F122" s="23">
        <v>18.05</v>
      </c>
      <c r="G122" s="23">
        <v>28.763999938964844</v>
      </c>
      <c r="H122" s="21">
        <v>0.59357340382076695</v>
      </c>
      <c r="I122" s="15">
        <v>0</v>
      </c>
      <c r="K122" t="s">
        <v>249</v>
      </c>
      <c r="L122" t="s">
        <v>250</v>
      </c>
      <c r="M122">
        <v>31.009000778198242</v>
      </c>
      <c r="N122" s="10">
        <v>-7.2398361214264281E-2</v>
      </c>
      <c r="O122" t="b">
        <v>1</v>
      </c>
    </row>
    <row r="123" spans="1:15">
      <c r="A123" t="s">
        <v>247</v>
      </c>
      <c r="B123" s="11" t="s">
        <v>524</v>
      </c>
      <c r="C123">
        <v>9</v>
      </c>
      <c r="D123">
        <v>4</v>
      </c>
      <c r="E123">
        <v>3</v>
      </c>
      <c r="F123" s="23">
        <v>50.77</v>
      </c>
      <c r="G123" s="23">
        <v>79.5</v>
      </c>
      <c r="H123" s="21">
        <v>0.56588536537325185</v>
      </c>
      <c r="I123" s="15">
        <v>0</v>
      </c>
      <c r="K123" t="s">
        <v>247</v>
      </c>
      <c r="L123" t="s">
        <v>248</v>
      </c>
      <c r="M123">
        <v>80.416999816894531</v>
      </c>
      <c r="N123" s="10">
        <v>-1.1403059290728251E-2</v>
      </c>
      <c r="O123" t="b">
        <v>1</v>
      </c>
    </row>
    <row r="124" spans="1:15">
      <c r="A124" t="s">
        <v>241</v>
      </c>
      <c r="B124" t="s">
        <v>242</v>
      </c>
      <c r="C124">
        <v>10</v>
      </c>
      <c r="D124">
        <v>0</v>
      </c>
      <c r="E124">
        <v>0</v>
      </c>
      <c r="F124" s="23">
        <v>45.72</v>
      </c>
      <c r="G124" s="23">
        <v>67.150001525878906</v>
      </c>
      <c r="H124" s="21">
        <v>0.46872269304197084</v>
      </c>
      <c r="I124" s="15">
        <v>5.5118109819040102</v>
      </c>
      <c r="K124" t="s">
        <v>241</v>
      </c>
      <c r="L124" t="s">
        <v>242</v>
      </c>
      <c r="M124">
        <v>67.75</v>
      </c>
      <c r="N124" s="10">
        <v>-8.8560660386877311E-3</v>
      </c>
      <c r="O124" t="b">
        <v>1</v>
      </c>
    </row>
    <row r="125" spans="1:15">
      <c r="A125" t="s">
        <v>269</v>
      </c>
      <c r="B125" t="s">
        <v>270</v>
      </c>
      <c r="C125">
        <v>5</v>
      </c>
      <c r="D125">
        <v>16</v>
      </c>
      <c r="E125">
        <v>4</v>
      </c>
      <c r="F125" s="23">
        <v>5.01</v>
      </c>
      <c r="G125" s="23">
        <v>7.3029999732971191</v>
      </c>
      <c r="H125" s="21">
        <v>0.45768462540860666</v>
      </c>
      <c r="I125" s="15">
        <v>0</v>
      </c>
      <c r="K125" t="s">
        <v>269</v>
      </c>
      <c r="L125" t="s">
        <v>270</v>
      </c>
      <c r="M125">
        <v>7.5590000152587891</v>
      </c>
      <c r="N125" s="10">
        <v>-3.3866919095766869E-2</v>
      </c>
      <c r="O125" t="b">
        <v>1</v>
      </c>
    </row>
    <row r="126" spans="1:15">
      <c r="A126" t="s">
        <v>243</v>
      </c>
      <c r="B126" t="s">
        <v>244</v>
      </c>
      <c r="C126">
        <v>7</v>
      </c>
      <c r="D126">
        <v>0</v>
      </c>
      <c r="E126">
        <v>0</v>
      </c>
      <c r="F126" s="23">
        <v>47</v>
      </c>
      <c r="G126" s="23">
        <v>67.857002258300781</v>
      </c>
      <c r="H126" s="21">
        <v>0.44376600549576128</v>
      </c>
      <c r="I126" s="15">
        <v>0</v>
      </c>
      <c r="K126" t="s">
        <v>243</v>
      </c>
      <c r="L126" t="s">
        <v>244</v>
      </c>
      <c r="M126">
        <v>69.857002258300781</v>
      </c>
      <c r="N126" s="10">
        <v>-2.8629914473067005E-2</v>
      </c>
      <c r="O126" t="b">
        <v>1</v>
      </c>
    </row>
    <row r="127" spans="1:15">
      <c r="A127" t="s">
        <v>287</v>
      </c>
      <c r="B127" s="11" t="s">
        <v>525</v>
      </c>
      <c r="C127">
        <v>15</v>
      </c>
      <c r="D127">
        <v>0</v>
      </c>
      <c r="E127">
        <v>1</v>
      </c>
      <c r="F127" s="23">
        <v>40.840000000000003</v>
      </c>
      <c r="G127" s="23">
        <v>55.423000335693359</v>
      </c>
      <c r="H127" s="21">
        <v>0.35707640391021928</v>
      </c>
      <c r="I127" s="15">
        <v>0.17368101647921969</v>
      </c>
      <c r="K127" t="s">
        <v>287</v>
      </c>
      <c r="L127" t="s">
        <v>288</v>
      </c>
      <c r="M127">
        <v>55.220001220703125</v>
      </c>
      <c r="N127" s="10">
        <v>3.6761881655686343E-3</v>
      </c>
      <c r="O127" t="b">
        <v>1</v>
      </c>
    </row>
    <row r="128" spans="1:15">
      <c r="A128" t="s">
        <v>257</v>
      </c>
      <c r="B128" t="s">
        <v>258</v>
      </c>
      <c r="C128">
        <v>5</v>
      </c>
      <c r="D128">
        <v>4</v>
      </c>
      <c r="E128">
        <v>0</v>
      </c>
      <c r="F128" s="23">
        <v>13.67</v>
      </c>
      <c r="G128" s="23">
        <v>17.611000061035156</v>
      </c>
      <c r="H128" s="21">
        <v>0.28829554213863617</v>
      </c>
      <c r="I128" s="15">
        <v>5.2670082561099454</v>
      </c>
      <c r="K128" t="s">
        <v>257</v>
      </c>
      <c r="L128" t="s">
        <v>258</v>
      </c>
      <c r="M128">
        <v>17.694000244140625</v>
      </c>
      <c r="N128" s="10">
        <v>-4.6908659410103883E-3</v>
      </c>
      <c r="O128" t="b">
        <v>1</v>
      </c>
    </row>
    <row r="129" spans="1:15">
      <c r="A129" t="s">
        <v>267</v>
      </c>
      <c r="B129" t="s">
        <v>268</v>
      </c>
      <c r="C129">
        <v>12</v>
      </c>
      <c r="D129">
        <v>1</v>
      </c>
      <c r="E129">
        <v>0</v>
      </c>
      <c r="F129" s="23">
        <v>29.52</v>
      </c>
      <c r="G129" s="23">
        <v>37.75</v>
      </c>
      <c r="H129" s="21">
        <v>0.27879403794037944</v>
      </c>
      <c r="I129" s="15">
        <v>0</v>
      </c>
      <c r="K129" t="s">
        <v>267</v>
      </c>
      <c r="L129" t="s">
        <v>268</v>
      </c>
      <c r="M129">
        <v>37.666999816894531</v>
      </c>
      <c r="N129" s="10">
        <v>2.2035251947048148E-3</v>
      </c>
      <c r="O129" t="b">
        <v>1</v>
      </c>
    </row>
    <row r="130" spans="1:15">
      <c r="A130" t="s">
        <v>281</v>
      </c>
      <c r="B130" t="s">
        <v>282</v>
      </c>
      <c r="C130">
        <v>7</v>
      </c>
      <c r="D130">
        <v>2</v>
      </c>
      <c r="E130">
        <v>0</v>
      </c>
      <c r="F130" s="23">
        <v>38.799999999999997</v>
      </c>
      <c r="G130" s="23">
        <v>49.555999755859375</v>
      </c>
      <c r="H130" s="21">
        <v>0.27721648855307679</v>
      </c>
      <c r="I130" s="15">
        <v>2.5773195876288661</v>
      </c>
      <c r="K130" t="s">
        <v>281</v>
      </c>
      <c r="L130" t="s">
        <v>282</v>
      </c>
      <c r="M130">
        <v>49.25</v>
      </c>
      <c r="N130" s="10">
        <v>6.2131930123730961E-3</v>
      </c>
      <c r="O130" t="b">
        <v>1</v>
      </c>
    </row>
    <row r="131" spans="1:15">
      <c r="A131" t="s">
        <v>245</v>
      </c>
      <c r="B131" t="s">
        <v>246</v>
      </c>
      <c r="C131">
        <v>10</v>
      </c>
      <c r="D131">
        <v>2</v>
      </c>
      <c r="E131">
        <v>1</v>
      </c>
      <c r="F131" s="23">
        <v>39.950000000000003</v>
      </c>
      <c r="G131" s="23">
        <v>48.541000366210938</v>
      </c>
      <c r="H131" s="21">
        <v>0.21504381392267669</v>
      </c>
      <c r="I131" s="15">
        <v>0.20025030841517061</v>
      </c>
      <c r="K131" t="s">
        <v>245</v>
      </c>
      <c r="L131" t="s">
        <v>246</v>
      </c>
      <c r="M131">
        <v>47.919998168945313</v>
      </c>
      <c r="N131" s="10">
        <v>1.2959144845461767E-2</v>
      </c>
      <c r="O131" t="b">
        <v>1</v>
      </c>
    </row>
    <row r="132" spans="1:15">
      <c r="A132" t="s">
        <v>261</v>
      </c>
      <c r="B132" t="s">
        <v>262</v>
      </c>
      <c r="C132">
        <v>15</v>
      </c>
      <c r="D132">
        <v>5</v>
      </c>
      <c r="E132">
        <v>0</v>
      </c>
      <c r="F132" s="23">
        <v>155.86000000000001</v>
      </c>
      <c r="G132" s="23">
        <v>188.81599426269531</v>
      </c>
      <c r="H132" s="21">
        <v>0.21144613282879055</v>
      </c>
      <c r="I132" s="15">
        <v>1.2112793499616057</v>
      </c>
      <c r="K132" t="s">
        <v>261</v>
      </c>
      <c r="L132" t="s">
        <v>262</v>
      </c>
      <c r="M132">
        <v>196.63800048828125</v>
      </c>
      <c r="N132" s="10">
        <v>-3.9778711165505846E-2</v>
      </c>
      <c r="O132" t="b">
        <v>1</v>
      </c>
    </row>
    <row r="133" spans="1:15">
      <c r="A133" t="s">
        <v>238</v>
      </c>
      <c r="B133" t="s">
        <v>239</v>
      </c>
      <c r="C133">
        <v>18</v>
      </c>
      <c r="D133">
        <v>2</v>
      </c>
      <c r="E133">
        <v>2</v>
      </c>
      <c r="F133" s="23">
        <v>182.08</v>
      </c>
      <c r="G133" s="23">
        <v>214.06399536132813</v>
      </c>
      <c r="H133" s="21">
        <v>0.17565902549059814</v>
      </c>
      <c r="I133" s="15">
        <v>0.85637739389768164</v>
      </c>
      <c r="K133" t="s">
        <v>238</v>
      </c>
      <c r="L133" t="s">
        <v>239</v>
      </c>
      <c r="M133">
        <v>214.125</v>
      </c>
      <c r="N133" s="10">
        <v>-2.8490199029480444E-4</v>
      </c>
      <c r="O133" t="b">
        <v>1</v>
      </c>
    </row>
    <row r="134" spans="1:15">
      <c r="A134" t="s">
        <v>255</v>
      </c>
      <c r="B134" t="s">
        <v>256</v>
      </c>
      <c r="C134">
        <v>3</v>
      </c>
      <c r="D134">
        <v>5</v>
      </c>
      <c r="E134">
        <v>0</v>
      </c>
      <c r="F134" s="23">
        <v>36.83</v>
      </c>
      <c r="G134" s="23">
        <v>42.937999725341797</v>
      </c>
      <c r="H134" s="21">
        <v>0.16584305526314957</v>
      </c>
      <c r="I134" s="15">
        <v>4.3442846153729517</v>
      </c>
      <c r="K134" t="s">
        <v>255</v>
      </c>
      <c r="L134" t="s">
        <v>256</v>
      </c>
      <c r="M134">
        <v>43.187999725341797</v>
      </c>
      <c r="N134" s="10">
        <v>-5.7886450307932493E-3</v>
      </c>
      <c r="O134" t="b">
        <v>1</v>
      </c>
    </row>
    <row r="135" spans="1:15">
      <c r="A135" t="s">
        <v>275</v>
      </c>
      <c r="B135" t="s">
        <v>276</v>
      </c>
      <c r="C135">
        <v>27</v>
      </c>
      <c r="D135">
        <v>9</v>
      </c>
      <c r="E135">
        <v>0</v>
      </c>
      <c r="F135" s="23">
        <v>101.55</v>
      </c>
      <c r="G135" s="23">
        <v>116.71199798583984</v>
      </c>
      <c r="H135" s="21">
        <v>0.14930574087483847</v>
      </c>
      <c r="I135" s="15">
        <v>0.74839979366150355</v>
      </c>
      <c r="K135" t="s">
        <v>275</v>
      </c>
      <c r="L135" t="s">
        <v>276</v>
      </c>
      <c r="M135">
        <v>120.60600280761719</v>
      </c>
      <c r="N135" s="10">
        <v>-3.2286990125929352E-2</v>
      </c>
      <c r="O135" t="b">
        <v>1</v>
      </c>
    </row>
    <row r="136" spans="1:15">
      <c r="A136" t="s">
        <v>285</v>
      </c>
      <c r="B136" s="11" t="s">
        <v>526</v>
      </c>
      <c r="C136">
        <v>0</v>
      </c>
      <c r="D136">
        <v>5</v>
      </c>
      <c r="E136">
        <v>0</v>
      </c>
      <c r="F136" s="23">
        <v>24.5</v>
      </c>
      <c r="G136" s="23">
        <v>28</v>
      </c>
      <c r="H136" s="21">
        <v>0.14285714285714285</v>
      </c>
      <c r="I136" s="15">
        <v>5.714285616972008</v>
      </c>
      <c r="K136" t="s">
        <v>285</v>
      </c>
      <c r="L136" t="s">
        <v>286</v>
      </c>
      <c r="M136">
        <v>28.5</v>
      </c>
      <c r="N136" s="10">
        <v>-1.7543859649122806E-2</v>
      </c>
      <c r="O136" t="b">
        <v>1</v>
      </c>
    </row>
    <row r="137" spans="1:15">
      <c r="A137" t="s">
        <v>263</v>
      </c>
      <c r="B137" t="s">
        <v>264</v>
      </c>
      <c r="C137">
        <v>9</v>
      </c>
      <c r="D137">
        <v>1</v>
      </c>
      <c r="E137">
        <v>0</v>
      </c>
      <c r="F137" s="23">
        <v>110.05</v>
      </c>
      <c r="G137" s="23">
        <v>124.77799987792969</v>
      </c>
      <c r="H137" s="21">
        <v>0.13383007612839337</v>
      </c>
      <c r="I137" s="15">
        <v>1.5629259687507766</v>
      </c>
      <c r="K137" t="s">
        <v>263</v>
      </c>
      <c r="L137" t="s">
        <v>264</v>
      </c>
      <c r="M137">
        <v>127.33300018310547</v>
      </c>
      <c r="N137" s="10">
        <v>-2.0065499921478946E-2</v>
      </c>
      <c r="O137" t="b">
        <v>1</v>
      </c>
    </row>
    <row r="138" spans="1:15">
      <c r="A138" t="s">
        <v>251</v>
      </c>
      <c r="B138" t="s">
        <v>252</v>
      </c>
      <c r="C138">
        <v>8</v>
      </c>
      <c r="D138">
        <v>3</v>
      </c>
      <c r="E138">
        <v>0</v>
      </c>
      <c r="F138" s="23">
        <v>87.07</v>
      </c>
      <c r="G138" s="23">
        <v>98.636001586914063</v>
      </c>
      <c r="H138" s="21">
        <v>0.13283566770315919</v>
      </c>
      <c r="I138" s="15">
        <v>0.89583090776360463</v>
      </c>
      <c r="K138" t="s">
        <v>251</v>
      </c>
      <c r="L138" t="s">
        <v>252</v>
      </c>
      <c r="M138">
        <v>97.544998168945313</v>
      </c>
      <c r="N138" s="10">
        <v>1.118461672508478E-2</v>
      </c>
      <c r="O138" t="b">
        <v>1</v>
      </c>
    </row>
    <row r="139" spans="1:15">
      <c r="A139" t="s">
        <v>271</v>
      </c>
      <c r="B139" t="s">
        <v>272</v>
      </c>
      <c r="C139">
        <v>8</v>
      </c>
      <c r="D139">
        <v>4</v>
      </c>
      <c r="E139">
        <v>1</v>
      </c>
      <c r="F139" s="23">
        <v>247.55</v>
      </c>
      <c r="G139" s="23">
        <v>280.15399169921875</v>
      </c>
      <c r="H139" s="21">
        <v>0.13170669238222071</v>
      </c>
      <c r="I139" s="15">
        <v>0.23752777197461636</v>
      </c>
      <c r="K139" t="s">
        <v>271</v>
      </c>
      <c r="L139" t="s">
        <v>272</v>
      </c>
      <c r="M139">
        <v>282.07699584960938</v>
      </c>
      <c r="N139" s="10">
        <v>-6.8173022922290456E-3</v>
      </c>
      <c r="O139" t="b">
        <v>1</v>
      </c>
    </row>
    <row r="140" spans="1:15">
      <c r="A140" t="s">
        <v>265</v>
      </c>
      <c r="B140" s="11" t="s">
        <v>527</v>
      </c>
      <c r="C140">
        <v>13</v>
      </c>
      <c r="D140">
        <v>21</v>
      </c>
      <c r="E140">
        <v>2</v>
      </c>
      <c r="F140" s="23">
        <v>151.77000000000001</v>
      </c>
      <c r="G140" s="23">
        <v>169.39399719238281</v>
      </c>
      <c r="H140" s="21">
        <v>0.11612306247863742</v>
      </c>
      <c r="I140" s="15">
        <v>2.0820979678663032</v>
      </c>
      <c r="K140" t="s">
        <v>265</v>
      </c>
      <c r="L140" t="s">
        <v>266</v>
      </c>
      <c r="M140">
        <v>173.18400573730469</v>
      </c>
      <c r="N140" s="10">
        <v>-2.1884287343894648E-2</v>
      </c>
      <c r="O140" t="b">
        <v>1</v>
      </c>
    </row>
    <row r="141" spans="1:15">
      <c r="A141" t="s">
        <v>273</v>
      </c>
      <c r="B141" t="s">
        <v>274</v>
      </c>
      <c r="C141">
        <v>13</v>
      </c>
      <c r="D141">
        <v>1</v>
      </c>
      <c r="E141">
        <v>1</v>
      </c>
      <c r="F141" s="23">
        <v>187.42</v>
      </c>
      <c r="G141" s="23">
        <v>206.5</v>
      </c>
      <c r="H141" s="21">
        <v>0.10180343613275004</v>
      </c>
      <c r="I141" s="15">
        <v>0.80034147903105324</v>
      </c>
      <c r="K141" t="s">
        <v>273</v>
      </c>
      <c r="L141" t="s">
        <v>274</v>
      </c>
      <c r="M141">
        <v>204.21400451660156</v>
      </c>
      <c r="N141" s="10">
        <v>1.1194117116549652E-2</v>
      </c>
      <c r="O141" t="b">
        <v>1</v>
      </c>
    </row>
    <row r="142" spans="1:15">
      <c r="A142" t="s">
        <v>283</v>
      </c>
      <c r="B142" t="s">
        <v>284</v>
      </c>
      <c r="C142">
        <v>1</v>
      </c>
      <c r="D142">
        <v>1</v>
      </c>
      <c r="E142">
        <v>0</v>
      </c>
      <c r="F142" s="23">
        <v>43.06</v>
      </c>
      <c r="G142" s="23">
        <v>45.75</v>
      </c>
      <c r="H142" s="21">
        <v>6.2470970738504356E-2</v>
      </c>
      <c r="I142" s="15">
        <v>1.3934046071571247</v>
      </c>
      <c r="K142" t="s">
        <v>283</v>
      </c>
      <c r="L142" t="s">
        <v>284</v>
      </c>
      <c r="M142">
        <v>46.5</v>
      </c>
      <c r="N142" s="10">
        <v>-1.6129032258064516E-2</v>
      </c>
      <c r="O142" t="b">
        <v>1</v>
      </c>
    </row>
    <row r="143" spans="1:15">
      <c r="A143" t="s">
        <v>259</v>
      </c>
      <c r="B143" s="11" t="s">
        <v>528</v>
      </c>
      <c r="C143">
        <v>3</v>
      </c>
      <c r="D143">
        <v>6</v>
      </c>
      <c r="E143">
        <v>0</v>
      </c>
      <c r="F143" s="23">
        <v>39.299999999999997</v>
      </c>
      <c r="G143" s="23">
        <v>41.312000274658203</v>
      </c>
      <c r="H143" s="21">
        <v>5.1195935741939085E-2</v>
      </c>
      <c r="I143" s="15">
        <v>1.7557251847730642</v>
      </c>
      <c r="K143" t="s">
        <v>259</v>
      </c>
      <c r="L143" t="s">
        <v>260</v>
      </c>
      <c r="M143">
        <v>39.643001556396484</v>
      </c>
      <c r="N143" s="10">
        <v>4.2100715201581956E-2</v>
      </c>
      <c r="O143" t="b">
        <v>1</v>
      </c>
    </row>
    <row r="144" spans="1:15">
      <c r="A144" t="s">
        <v>279</v>
      </c>
      <c r="B144" t="s">
        <v>280</v>
      </c>
      <c r="C144">
        <v>2</v>
      </c>
      <c r="D144">
        <v>14</v>
      </c>
      <c r="E144">
        <v>2</v>
      </c>
      <c r="F144" s="23">
        <v>174.24</v>
      </c>
      <c r="G144" s="23">
        <v>178.96400451660156</v>
      </c>
      <c r="H144" s="21">
        <v>2.7112055306482741E-2</v>
      </c>
      <c r="I144" s="15">
        <v>1.5386179623196603</v>
      </c>
      <c r="K144" t="s">
        <v>279</v>
      </c>
      <c r="L144" t="s">
        <v>280</v>
      </c>
      <c r="M144">
        <v>182.50300598144531</v>
      </c>
      <c r="N144" s="10">
        <v>-1.9391469449021308E-2</v>
      </c>
      <c r="O144" t="b">
        <v>1</v>
      </c>
    </row>
    <row r="145" spans="1:15">
      <c r="H145" s="22" t="s">
        <v>494</v>
      </c>
      <c r="I145" s="15"/>
      <c r="O145" t="b">
        <v>1</v>
      </c>
    </row>
    <row r="146" spans="1:15">
      <c r="A146" s="16" t="s">
        <v>293</v>
      </c>
      <c r="H146" s="22" t="s">
        <v>494</v>
      </c>
      <c r="I146" s="15"/>
      <c r="O146" t="b">
        <v>0</v>
      </c>
    </row>
    <row r="147" spans="1:15">
      <c r="A147" t="s">
        <v>308</v>
      </c>
      <c r="B147" t="s">
        <v>309</v>
      </c>
      <c r="C147">
        <v>6</v>
      </c>
      <c r="D147">
        <v>0</v>
      </c>
      <c r="E147">
        <v>1</v>
      </c>
      <c r="F147" s="23">
        <v>10.14</v>
      </c>
      <c r="G147" s="23">
        <v>23</v>
      </c>
      <c r="H147" s="21">
        <v>1.2682445759368834</v>
      </c>
      <c r="I147" s="15">
        <v>0.73964499980505161</v>
      </c>
      <c r="K147" t="s">
        <v>308</v>
      </c>
      <c r="L147" t="s">
        <v>309</v>
      </c>
      <c r="M147">
        <v>27.833000183105469</v>
      </c>
      <c r="N147" s="10">
        <v>-0.173642803553714</v>
      </c>
      <c r="O147" t="b">
        <v>1</v>
      </c>
    </row>
    <row r="148" spans="1:15">
      <c r="A148" t="s">
        <v>291</v>
      </c>
      <c r="B148" t="s">
        <v>292</v>
      </c>
      <c r="C148">
        <v>11</v>
      </c>
      <c r="D148">
        <v>0</v>
      </c>
      <c r="E148">
        <v>0</v>
      </c>
      <c r="F148" s="23">
        <v>146.37</v>
      </c>
      <c r="G148" s="23">
        <v>217.16400146484375</v>
      </c>
      <c r="H148" s="21">
        <v>0.48366469539416374</v>
      </c>
      <c r="I148" s="15">
        <v>0</v>
      </c>
      <c r="K148" t="s">
        <v>291</v>
      </c>
      <c r="L148" t="s">
        <v>292</v>
      </c>
      <c r="M148">
        <v>222.41099548339844</v>
      </c>
      <c r="N148" s="10">
        <v>-2.3591432640956558E-2</v>
      </c>
      <c r="O148" t="b">
        <v>1</v>
      </c>
    </row>
    <row r="149" spans="1:15">
      <c r="A149" t="s">
        <v>312</v>
      </c>
      <c r="B149" t="s">
        <v>313</v>
      </c>
      <c r="C149">
        <v>13</v>
      </c>
      <c r="D149">
        <v>7</v>
      </c>
      <c r="E149">
        <v>1</v>
      </c>
      <c r="F149" s="23">
        <v>20.36</v>
      </c>
      <c r="G149" s="23">
        <v>28.319999694824219</v>
      </c>
      <c r="H149" s="21">
        <v>0.39096265691671017</v>
      </c>
      <c r="I149" s="15">
        <v>0</v>
      </c>
      <c r="K149" t="s">
        <v>312</v>
      </c>
      <c r="L149" t="s">
        <v>313</v>
      </c>
      <c r="M149">
        <v>29.992000579833984</v>
      </c>
      <c r="N149" s="10">
        <v>-5.5748227950288359E-2</v>
      </c>
      <c r="O149" t="b">
        <v>1</v>
      </c>
    </row>
    <row r="150" spans="1:15">
      <c r="A150" t="s">
        <v>300</v>
      </c>
      <c r="B150" t="s">
        <v>301</v>
      </c>
      <c r="C150">
        <v>2</v>
      </c>
      <c r="D150">
        <v>7</v>
      </c>
      <c r="E150">
        <v>1</v>
      </c>
      <c r="F150" s="23">
        <v>5.1100000000000003</v>
      </c>
      <c r="G150" s="23">
        <v>6.6469998359680176</v>
      </c>
      <c r="H150" s="21">
        <v>0.30078274676477829</v>
      </c>
      <c r="I150" s="15">
        <v>0</v>
      </c>
      <c r="K150" t="s">
        <v>300</v>
      </c>
      <c r="L150" t="s">
        <v>301</v>
      </c>
      <c r="M150">
        <v>7.3229999542236328</v>
      </c>
      <c r="N150" s="10">
        <v>-9.2311910758066246E-2</v>
      </c>
      <c r="O150" t="b">
        <v>1</v>
      </c>
    </row>
    <row r="151" spans="1:15">
      <c r="A151" t="s">
        <v>298</v>
      </c>
      <c r="B151" t="s">
        <v>299</v>
      </c>
      <c r="C151">
        <v>8</v>
      </c>
      <c r="D151">
        <v>4</v>
      </c>
      <c r="E151">
        <v>0</v>
      </c>
      <c r="F151" s="23">
        <v>49.63</v>
      </c>
      <c r="G151" s="23">
        <v>64.448997497558594</v>
      </c>
      <c r="H151" s="21">
        <v>0.29858951234250636</v>
      </c>
      <c r="I151" s="15">
        <v>2.7559943528706663</v>
      </c>
      <c r="K151" t="s">
        <v>298</v>
      </c>
      <c r="L151" t="s">
        <v>299</v>
      </c>
      <c r="M151">
        <v>64.924003601074219</v>
      </c>
      <c r="N151" s="10">
        <v>-7.3163402927875765E-3</v>
      </c>
      <c r="O151" t="b">
        <v>1</v>
      </c>
    </row>
    <row r="152" spans="1:15">
      <c r="A152" t="s">
        <v>304</v>
      </c>
      <c r="B152" s="11" t="s">
        <v>529</v>
      </c>
      <c r="C152">
        <v>6</v>
      </c>
      <c r="D152">
        <v>5</v>
      </c>
      <c r="E152">
        <v>1</v>
      </c>
      <c r="F152" s="23">
        <v>99.81</v>
      </c>
      <c r="G152" s="23">
        <v>114.18099975585938</v>
      </c>
      <c r="H152" s="21">
        <v>0.14398356633462953</v>
      </c>
      <c r="I152" s="15">
        <v>0</v>
      </c>
      <c r="K152" t="s">
        <v>304</v>
      </c>
      <c r="L152" t="s">
        <v>305</v>
      </c>
      <c r="M152">
        <v>114.18099975585938</v>
      </c>
      <c r="N152" s="10">
        <v>0</v>
      </c>
      <c r="O152" t="b">
        <v>1</v>
      </c>
    </row>
    <row r="153" spans="1:15">
      <c r="A153" t="s">
        <v>294</v>
      </c>
      <c r="B153" t="s">
        <v>295</v>
      </c>
      <c r="C153">
        <v>6</v>
      </c>
      <c r="D153">
        <v>1</v>
      </c>
      <c r="E153">
        <v>0</v>
      </c>
      <c r="F153" s="23">
        <v>35.08</v>
      </c>
      <c r="G153" s="23">
        <v>39.580001831054688</v>
      </c>
      <c r="H153" s="21">
        <v>0.12827827340520778</v>
      </c>
      <c r="I153" s="15">
        <v>0</v>
      </c>
      <c r="K153" t="s">
        <v>294</v>
      </c>
      <c r="L153" t="s">
        <v>295</v>
      </c>
      <c r="M153">
        <v>31.892000198364258</v>
      </c>
      <c r="N153" s="10">
        <v>0.24106363930992161</v>
      </c>
      <c r="O153" t="b">
        <v>1</v>
      </c>
    </row>
    <row r="154" spans="1:15">
      <c r="A154" t="s">
        <v>310</v>
      </c>
      <c r="B154" t="s">
        <v>311</v>
      </c>
      <c r="C154">
        <v>14</v>
      </c>
      <c r="D154">
        <v>2</v>
      </c>
      <c r="E154">
        <v>1</v>
      </c>
      <c r="F154" s="23">
        <v>138.18</v>
      </c>
      <c r="G154" s="23">
        <v>154</v>
      </c>
      <c r="H154" s="21">
        <v>0.11448834853090167</v>
      </c>
      <c r="I154" s="15">
        <v>0</v>
      </c>
      <c r="K154" t="s">
        <v>310</v>
      </c>
      <c r="L154" t="s">
        <v>311</v>
      </c>
      <c r="M154">
        <v>151.06700134277344</v>
      </c>
      <c r="N154" s="10">
        <v>1.9415217295347922E-2</v>
      </c>
      <c r="O154" t="b">
        <v>1</v>
      </c>
    </row>
    <row r="155" spans="1:15">
      <c r="A155" t="s">
        <v>306</v>
      </c>
      <c r="B155" s="11" t="s">
        <v>530</v>
      </c>
      <c r="C155">
        <v>25</v>
      </c>
      <c r="D155">
        <v>25</v>
      </c>
      <c r="E155">
        <v>1</v>
      </c>
      <c r="F155" s="23">
        <v>84.06</v>
      </c>
      <c r="G155" s="23">
        <v>93.46600341796875</v>
      </c>
      <c r="H155" s="21">
        <v>0.11189630523398462</v>
      </c>
      <c r="I155" s="15">
        <v>0</v>
      </c>
      <c r="K155" t="s">
        <v>306</v>
      </c>
      <c r="L155" t="s">
        <v>307</v>
      </c>
      <c r="M155">
        <v>91.474998474121094</v>
      </c>
      <c r="N155" s="10">
        <v>2.1765564111060634E-2</v>
      </c>
      <c r="O155" t="b">
        <v>1</v>
      </c>
    </row>
    <row r="156" spans="1:15">
      <c r="A156" t="s">
        <v>302</v>
      </c>
      <c r="B156" t="s">
        <v>303</v>
      </c>
      <c r="C156">
        <v>1</v>
      </c>
      <c r="D156">
        <v>2</v>
      </c>
      <c r="E156">
        <v>0</v>
      </c>
      <c r="F156" s="23">
        <v>34.17</v>
      </c>
      <c r="G156" s="23">
        <v>37.833000183105469</v>
      </c>
      <c r="H156" s="21">
        <v>0.10719930298816116</v>
      </c>
      <c r="I156" s="15">
        <v>2.5753584876547508</v>
      </c>
      <c r="K156" t="s">
        <v>302</v>
      </c>
      <c r="L156" t="s">
        <v>303</v>
      </c>
      <c r="M156">
        <v>37.833000183105469</v>
      </c>
      <c r="N156" s="10">
        <v>0</v>
      </c>
      <c r="O156" t="b">
        <v>1</v>
      </c>
    </row>
    <row r="157" spans="1:15">
      <c r="A157" t="s">
        <v>296</v>
      </c>
      <c r="B157" t="s">
        <v>297</v>
      </c>
      <c r="C157">
        <v>6</v>
      </c>
      <c r="D157">
        <v>2</v>
      </c>
      <c r="E157">
        <v>0</v>
      </c>
      <c r="F157" s="23">
        <v>2864.51</v>
      </c>
      <c r="G157" s="23">
        <v>3114.3798828125</v>
      </c>
      <c r="H157" s="21">
        <v>8.7229537621617573E-2</v>
      </c>
      <c r="I157" s="15">
        <v>0.18774588961331101</v>
      </c>
      <c r="K157" t="s">
        <v>296</v>
      </c>
      <c r="L157" t="s">
        <v>297</v>
      </c>
      <c r="M157">
        <v>3114.3798828125</v>
      </c>
      <c r="N157" s="10">
        <v>0</v>
      </c>
      <c r="O157" t="b">
        <v>1</v>
      </c>
    </row>
    <row r="158" spans="1:15">
      <c r="H158" s="22" t="s">
        <v>494</v>
      </c>
      <c r="I158" s="15"/>
      <c r="O158" t="b">
        <v>1</v>
      </c>
    </row>
    <row r="159" spans="1:15">
      <c r="A159" s="16" t="s">
        <v>316</v>
      </c>
      <c r="H159" s="22" t="s">
        <v>494</v>
      </c>
      <c r="I159" s="15"/>
      <c r="O159" t="b">
        <v>0</v>
      </c>
    </row>
    <row r="160" spans="1:15">
      <c r="A160" t="s">
        <v>347</v>
      </c>
      <c r="B160" t="s">
        <v>348</v>
      </c>
      <c r="C160">
        <v>4</v>
      </c>
      <c r="D160">
        <v>0</v>
      </c>
      <c r="E160">
        <v>0</v>
      </c>
      <c r="F160" s="23">
        <v>16.03</v>
      </c>
      <c r="G160" s="23">
        <v>54.235000610351563</v>
      </c>
      <c r="H160" s="21">
        <v>2.3833437685808834</v>
      </c>
      <c r="I160" s="15">
        <v>0</v>
      </c>
      <c r="K160" t="s">
        <v>347</v>
      </c>
      <c r="L160" t="s">
        <v>348</v>
      </c>
      <c r="M160">
        <v>53.339000701904297</v>
      </c>
      <c r="N160" s="10">
        <v>1.6798213252151851E-2</v>
      </c>
      <c r="O160" t="b">
        <v>1</v>
      </c>
    </row>
    <row r="161" spans="1:15">
      <c r="A161" t="s">
        <v>415</v>
      </c>
      <c r="B161" t="s">
        <v>531</v>
      </c>
      <c r="C161">
        <v>15</v>
      </c>
      <c r="D161">
        <v>3</v>
      </c>
      <c r="E161">
        <v>0</v>
      </c>
      <c r="F161" s="23">
        <v>7.91</v>
      </c>
      <c r="G161" s="23">
        <v>26.152999877929688</v>
      </c>
      <c r="H161" s="21">
        <v>2.3063210970833992</v>
      </c>
      <c r="I161" s="15">
        <v>0</v>
      </c>
      <c r="K161" t="s">
        <v>417</v>
      </c>
      <c r="L161" t="s">
        <v>495</v>
      </c>
      <c r="M161">
        <v>50.681999206542969</v>
      </c>
      <c r="N161" s="10">
        <v>-0.48397852714236705</v>
      </c>
      <c r="O161" t="b">
        <v>0</v>
      </c>
    </row>
    <row r="162" spans="1:15">
      <c r="A162" t="s">
        <v>417</v>
      </c>
      <c r="B162" t="s">
        <v>495</v>
      </c>
      <c r="C162">
        <v>11</v>
      </c>
      <c r="D162">
        <v>2</v>
      </c>
      <c r="E162">
        <v>0</v>
      </c>
      <c r="F162" s="23">
        <v>10.08</v>
      </c>
      <c r="G162" s="23">
        <v>23.312000274658203</v>
      </c>
      <c r="H162" s="21">
        <v>1.3126984399462502</v>
      </c>
      <c r="I162" s="15">
        <v>0</v>
      </c>
      <c r="N162" s="10" t="e">
        <v>#DIV/0!</v>
      </c>
      <c r="O162" t="b">
        <v>0</v>
      </c>
    </row>
    <row r="163" spans="1:15">
      <c r="A163" t="s">
        <v>357</v>
      </c>
      <c r="B163" t="s">
        <v>358</v>
      </c>
      <c r="C163">
        <v>4</v>
      </c>
      <c r="D163">
        <v>2</v>
      </c>
      <c r="E163">
        <v>0</v>
      </c>
      <c r="F163" s="23">
        <v>3.1</v>
      </c>
      <c r="G163" s="23">
        <v>6.9270000457763672</v>
      </c>
      <c r="H163" s="21">
        <v>1.2345161437988281</v>
      </c>
      <c r="I163" s="15">
        <v>0</v>
      </c>
      <c r="K163" t="s">
        <v>357</v>
      </c>
      <c r="L163" t="s">
        <v>358</v>
      </c>
      <c r="M163">
        <v>7.2329998016357422</v>
      </c>
      <c r="N163" s="10">
        <v>-4.2306064461687554E-2</v>
      </c>
      <c r="O163" t="b">
        <v>1</v>
      </c>
    </row>
    <row r="164" spans="1:15">
      <c r="A164" t="s">
        <v>373</v>
      </c>
      <c r="B164" t="s">
        <v>374</v>
      </c>
      <c r="C164">
        <v>2</v>
      </c>
      <c r="D164">
        <v>1</v>
      </c>
      <c r="E164">
        <v>0</v>
      </c>
      <c r="F164" s="23">
        <v>5.22</v>
      </c>
      <c r="G164" s="23">
        <v>10.361000061035156</v>
      </c>
      <c r="H164" s="21">
        <v>0.98486591207570051</v>
      </c>
      <c r="I164" s="15">
        <v>0</v>
      </c>
      <c r="K164" t="s">
        <v>373</v>
      </c>
      <c r="L164" t="s">
        <v>374</v>
      </c>
      <c r="M164">
        <v>10.385000228881836</v>
      </c>
      <c r="N164" s="10">
        <v>-2.3110416290538505E-3</v>
      </c>
      <c r="O164" t="b">
        <v>1</v>
      </c>
    </row>
    <row r="165" spans="1:15">
      <c r="A165" t="s">
        <v>363</v>
      </c>
      <c r="B165" t="s">
        <v>364</v>
      </c>
      <c r="C165">
        <v>12</v>
      </c>
      <c r="D165">
        <v>0</v>
      </c>
      <c r="E165">
        <v>0</v>
      </c>
      <c r="F165" s="23">
        <v>5.37</v>
      </c>
      <c r="G165" s="23">
        <v>10.590999603271484</v>
      </c>
      <c r="H165" s="21">
        <v>0.97225318496675683</v>
      </c>
      <c r="I165" s="15">
        <v>0</v>
      </c>
      <c r="K165" t="s">
        <v>363</v>
      </c>
      <c r="L165" t="s">
        <v>364</v>
      </c>
      <c r="M165">
        <v>11.479000091552734</v>
      </c>
      <c r="N165" s="10">
        <v>-7.7358696855026554E-2</v>
      </c>
      <c r="O165" t="b">
        <v>1</v>
      </c>
    </row>
    <row r="166" spans="1:15">
      <c r="A166" t="s">
        <v>399</v>
      </c>
      <c r="B166" t="s">
        <v>400</v>
      </c>
      <c r="C166">
        <v>11</v>
      </c>
      <c r="D166">
        <v>0</v>
      </c>
      <c r="E166">
        <v>0</v>
      </c>
      <c r="F166" s="23">
        <v>2.82</v>
      </c>
      <c r="G166" s="23">
        <v>5.3889999389648438</v>
      </c>
      <c r="H166" s="21">
        <v>0.9109928861577461</v>
      </c>
      <c r="I166" s="15">
        <v>0</v>
      </c>
      <c r="K166" t="s">
        <v>399</v>
      </c>
      <c r="L166" t="s">
        <v>400</v>
      </c>
      <c r="M166">
        <v>5.4380002021789551</v>
      </c>
      <c r="N166" s="10">
        <v>-9.0107137536474136E-3</v>
      </c>
      <c r="O166" t="b">
        <v>1</v>
      </c>
    </row>
    <row r="167" spans="1:15">
      <c r="A167" t="s">
        <v>331</v>
      </c>
      <c r="B167" t="s">
        <v>332</v>
      </c>
      <c r="C167">
        <v>9</v>
      </c>
      <c r="D167">
        <v>0</v>
      </c>
      <c r="E167">
        <v>0</v>
      </c>
      <c r="F167" s="23">
        <v>2.36</v>
      </c>
      <c r="G167" s="23">
        <v>4.0830001831054688</v>
      </c>
      <c r="H167" s="21">
        <v>0.73008482334977498</v>
      </c>
      <c r="I167" s="15">
        <v>1.146355959571014</v>
      </c>
      <c r="K167" t="s">
        <v>331</v>
      </c>
      <c r="L167" t="s">
        <v>332</v>
      </c>
      <c r="M167">
        <v>4.25</v>
      </c>
      <c r="N167" s="10">
        <v>-3.9294074563419115E-2</v>
      </c>
      <c r="O167" t="b">
        <v>1</v>
      </c>
    </row>
    <row r="168" spans="1:15">
      <c r="A168" t="s">
        <v>314</v>
      </c>
      <c r="B168" t="s">
        <v>315</v>
      </c>
      <c r="C168">
        <v>3</v>
      </c>
      <c r="D168">
        <v>4</v>
      </c>
      <c r="E168">
        <v>0</v>
      </c>
      <c r="F168" s="23">
        <v>13.95</v>
      </c>
      <c r="G168" s="23">
        <v>24.070999145507813</v>
      </c>
      <c r="H168" s="21">
        <v>0.72551965200772861</v>
      </c>
      <c r="I168" s="15">
        <v>0</v>
      </c>
      <c r="K168" t="s">
        <v>314</v>
      </c>
      <c r="L168" t="s">
        <v>315</v>
      </c>
      <c r="M168">
        <v>25.142999649047852</v>
      </c>
      <c r="N168" s="10">
        <v>-4.2636142007846503E-2</v>
      </c>
      <c r="O168" t="b">
        <v>1</v>
      </c>
    </row>
    <row r="169" spans="1:15">
      <c r="A169" t="s">
        <v>321</v>
      </c>
      <c r="B169" t="s">
        <v>322</v>
      </c>
      <c r="C169">
        <v>4</v>
      </c>
      <c r="D169">
        <v>15</v>
      </c>
      <c r="E169">
        <v>1</v>
      </c>
      <c r="F169" s="23">
        <v>17.46</v>
      </c>
      <c r="G169" s="23">
        <v>28.527999877929688</v>
      </c>
      <c r="H169" s="21">
        <v>0.63390606402804617</v>
      </c>
      <c r="I169" s="15">
        <v>0.91638027734090088</v>
      </c>
      <c r="K169" t="s">
        <v>321</v>
      </c>
      <c r="L169" t="s">
        <v>322</v>
      </c>
      <c r="M169">
        <v>37.195999145507813</v>
      </c>
      <c r="N169" s="10">
        <v>-0.23303579596476481</v>
      </c>
      <c r="O169" t="b">
        <v>1</v>
      </c>
    </row>
    <row r="170" spans="1:15">
      <c r="A170" t="s">
        <v>407</v>
      </c>
      <c r="B170" t="s">
        <v>408</v>
      </c>
      <c r="C170">
        <v>13</v>
      </c>
      <c r="D170">
        <v>0</v>
      </c>
      <c r="E170">
        <v>0</v>
      </c>
      <c r="F170" s="23">
        <v>19.28</v>
      </c>
      <c r="G170" s="23">
        <v>30.773000717163086</v>
      </c>
      <c r="H170" s="21">
        <v>0.59610999570347944</v>
      </c>
      <c r="I170" s="15">
        <v>0</v>
      </c>
      <c r="K170" t="s">
        <v>407</v>
      </c>
      <c r="L170" t="s">
        <v>408</v>
      </c>
      <c r="M170">
        <v>32.624000549316406</v>
      </c>
      <c r="N170" s="10">
        <v>-5.6737365160205826E-2</v>
      </c>
      <c r="O170" t="b">
        <v>1</v>
      </c>
    </row>
    <row r="171" spans="1:15">
      <c r="A171" t="s">
        <v>409</v>
      </c>
      <c r="B171" t="s">
        <v>410</v>
      </c>
      <c r="C171">
        <v>8</v>
      </c>
      <c r="D171">
        <v>0</v>
      </c>
      <c r="E171">
        <v>0</v>
      </c>
      <c r="F171" s="23">
        <v>4.46</v>
      </c>
      <c r="G171" s="23">
        <v>7.1069998741149902</v>
      </c>
      <c r="H171" s="21">
        <v>0.59349772962219516</v>
      </c>
      <c r="I171" s="15">
        <v>0</v>
      </c>
      <c r="K171" t="s">
        <v>409</v>
      </c>
      <c r="L171" t="s">
        <v>410</v>
      </c>
      <c r="M171">
        <v>7.2859997749328613</v>
      </c>
      <c r="N171" s="10">
        <v>-2.4567651159379911E-2</v>
      </c>
      <c r="O171" t="b">
        <v>1</v>
      </c>
    </row>
    <row r="172" spans="1:15">
      <c r="A172" t="s">
        <v>383</v>
      </c>
      <c r="B172" t="s">
        <v>384</v>
      </c>
      <c r="C172">
        <v>2</v>
      </c>
      <c r="D172">
        <v>4</v>
      </c>
      <c r="E172">
        <v>0</v>
      </c>
      <c r="F172" s="23">
        <v>6.63</v>
      </c>
      <c r="G172" s="23">
        <v>10.541000366210938</v>
      </c>
      <c r="H172" s="21">
        <v>0.58989447454161958</v>
      </c>
      <c r="I172" s="15">
        <v>0.37960059165415183</v>
      </c>
      <c r="K172" t="s">
        <v>383</v>
      </c>
      <c r="L172" t="s">
        <v>384</v>
      </c>
      <c r="M172">
        <v>11.411999702453613</v>
      </c>
      <c r="N172" s="10">
        <v>-7.6323112421340877E-2</v>
      </c>
      <c r="O172" t="b">
        <v>1</v>
      </c>
    </row>
    <row r="173" spans="1:15">
      <c r="A173" t="s">
        <v>375</v>
      </c>
      <c r="B173" t="s">
        <v>376</v>
      </c>
      <c r="C173">
        <v>10</v>
      </c>
      <c r="D173">
        <v>1</v>
      </c>
      <c r="E173">
        <v>0</v>
      </c>
      <c r="F173" s="23">
        <v>6.67</v>
      </c>
      <c r="G173" s="23">
        <v>10.597000122070313</v>
      </c>
      <c r="H173" s="21">
        <v>0.58875564049030171</v>
      </c>
      <c r="I173" s="15">
        <v>1.1994002730413891</v>
      </c>
      <c r="K173" t="s">
        <v>375</v>
      </c>
      <c r="L173" t="s">
        <v>376</v>
      </c>
      <c r="M173">
        <v>10.921999931335449</v>
      </c>
      <c r="N173" s="10">
        <v>-2.9756437585455882E-2</v>
      </c>
      <c r="O173" t="b">
        <v>1</v>
      </c>
    </row>
    <row r="174" spans="1:15">
      <c r="A174" t="s">
        <v>413</v>
      </c>
      <c r="B174" t="s">
        <v>414</v>
      </c>
      <c r="C174">
        <v>12</v>
      </c>
      <c r="D174">
        <v>0</v>
      </c>
      <c r="E174">
        <v>0</v>
      </c>
      <c r="F174" s="23">
        <v>4.99</v>
      </c>
      <c r="G174" s="23">
        <v>7.8850002288818359</v>
      </c>
      <c r="H174" s="21">
        <v>0.58016036650938585</v>
      </c>
      <c r="I174" s="15">
        <v>0</v>
      </c>
      <c r="K174" t="s">
        <v>413</v>
      </c>
      <c r="L174" t="s">
        <v>414</v>
      </c>
      <c r="M174">
        <v>7.9000000953674316</v>
      </c>
      <c r="N174" s="10">
        <v>-1.8987172537366982E-3</v>
      </c>
      <c r="O174" t="b">
        <v>1</v>
      </c>
    </row>
    <row r="175" spans="1:15">
      <c r="A175" t="s">
        <v>371</v>
      </c>
      <c r="B175" t="s">
        <v>372</v>
      </c>
      <c r="C175">
        <v>11</v>
      </c>
      <c r="D175">
        <v>2</v>
      </c>
      <c r="E175">
        <v>0</v>
      </c>
      <c r="F175" s="23">
        <v>14.82</v>
      </c>
      <c r="G175" s="23">
        <v>23.143999099731445</v>
      </c>
      <c r="H175" s="21">
        <v>0.5616733535581272</v>
      </c>
      <c r="I175" s="15">
        <v>0</v>
      </c>
      <c r="K175" t="s">
        <v>371</v>
      </c>
      <c r="L175" t="s">
        <v>372</v>
      </c>
      <c r="M175">
        <v>23.509000778198242</v>
      </c>
      <c r="N175" s="10">
        <v>-1.552603966074525E-2</v>
      </c>
      <c r="O175" t="b">
        <v>1</v>
      </c>
    </row>
    <row r="176" spans="1:15">
      <c r="A176" t="s">
        <v>335</v>
      </c>
      <c r="B176" t="s">
        <v>336</v>
      </c>
      <c r="C176">
        <v>13</v>
      </c>
      <c r="D176">
        <v>1</v>
      </c>
      <c r="E176">
        <v>0</v>
      </c>
      <c r="F176" s="23">
        <v>4.57</v>
      </c>
      <c r="G176" s="23">
        <v>7.1189999580383301</v>
      </c>
      <c r="H176" s="21">
        <v>0.55776804333442664</v>
      </c>
      <c r="I176" s="15">
        <v>4.7031577611178692</v>
      </c>
      <c r="K176" t="s">
        <v>335</v>
      </c>
      <c r="L176" t="s">
        <v>336</v>
      </c>
      <c r="M176">
        <v>7.4260001182556152</v>
      </c>
      <c r="N176" s="10">
        <v>-4.1341254420744634E-2</v>
      </c>
      <c r="O176" t="b">
        <v>1</v>
      </c>
    </row>
    <row r="177" spans="1:15">
      <c r="A177" t="s">
        <v>387</v>
      </c>
      <c r="B177" t="s">
        <v>532</v>
      </c>
      <c r="C177">
        <v>3</v>
      </c>
      <c r="D177">
        <v>2</v>
      </c>
      <c r="E177">
        <v>0</v>
      </c>
      <c r="F177" s="23">
        <v>11.02</v>
      </c>
      <c r="G177" s="23">
        <v>17.100000381469727</v>
      </c>
      <c r="H177" s="21">
        <v>0.55172417254716222</v>
      </c>
      <c r="I177" s="15">
        <v>8.1669689306546474</v>
      </c>
      <c r="K177" t="s">
        <v>387</v>
      </c>
      <c r="L177" t="s">
        <v>388</v>
      </c>
      <c r="M177">
        <v>17.299999237060547</v>
      </c>
      <c r="N177" s="10">
        <v>-1.1560628000628874E-2</v>
      </c>
      <c r="O177" t="b">
        <v>1</v>
      </c>
    </row>
    <row r="178" spans="1:15">
      <c r="A178" t="s">
        <v>343</v>
      </c>
      <c r="B178" t="s">
        <v>344</v>
      </c>
      <c r="C178">
        <v>10</v>
      </c>
      <c r="D178">
        <v>1</v>
      </c>
      <c r="E178">
        <v>0</v>
      </c>
      <c r="F178" s="23">
        <v>16.77</v>
      </c>
      <c r="G178" s="23">
        <v>25.591999053955078</v>
      </c>
      <c r="H178" s="21">
        <v>0.52605838127340954</v>
      </c>
      <c r="I178" s="15">
        <v>2.2837448560843243</v>
      </c>
      <c r="K178" t="s">
        <v>343</v>
      </c>
      <c r="L178" t="s">
        <v>344</v>
      </c>
      <c r="M178">
        <v>29.329000473022461</v>
      </c>
      <c r="N178" s="10">
        <v>-0.12741659650163562</v>
      </c>
      <c r="O178" t="b">
        <v>1</v>
      </c>
    </row>
    <row r="179" spans="1:15">
      <c r="A179" t="s">
        <v>323</v>
      </c>
      <c r="B179" t="s">
        <v>324</v>
      </c>
      <c r="C179">
        <v>8</v>
      </c>
      <c r="D179">
        <v>0</v>
      </c>
      <c r="E179">
        <v>1</v>
      </c>
      <c r="F179" s="23">
        <v>20.98</v>
      </c>
      <c r="G179" s="23">
        <v>31.972999572753906</v>
      </c>
      <c r="H179" s="21">
        <v>0.52397519412554361</v>
      </c>
      <c r="I179" s="15">
        <v>2.5809342458886797</v>
      </c>
      <c r="K179" t="s">
        <v>323</v>
      </c>
      <c r="L179" t="s">
        <v>324</v>
      </c>
      <c r="M179">
        <v>33.604000091552734</v>
      </c>
      <c r="N179" s="10">
        <v>-4.8535903891061584E-2</v>
      </c>
      <c r="O179" t="b">
        <v>1</v>
      </c>
    </row>
    <row r="180" spans="1:15">
      <c r="A180" t="s">
        <v>341</v>
      </c>
      <c r="B180" t="s">
        <v>342</v>
      </c>
      <c r="C180">
        <v>13</v>
      </c>
      <c r="D180">
        <v>2</v>
      </c>
      <c r="E180">
        <v>0</v>
      </c>
      <c r="F180" s="23">
        <v>6.37</v>
      </c>
      <c r="G180" s="23">
        <v>9.7069997787475586</v>
      </c>
      <c r="H180" s="21">
        <v>0.52386181769977369</v>
      </c>
      <c r="I180" s="15">
        <v>0.31397173552535579</v>
      </c>
      <c r="K180" t="s">
        <v>341</v>
      </c>
      <c r="L180" t="s">
        <v>342</v>
      </c>
      <c r="M180">
        <v>9.9589996337890625</v>
      </c>
      <c r="N180" s="10">
        <v>-2.5303731730897401E-2</v>
      </c>
      <c r="O180" t="b">
        <v>1</v>
      </c>
    </row>
    <row r="181" spans="1:15">
      <c r="A181" t="s">
        <v>389</v>
      </c>
      <c r="B181" t="s">
        <v>390</v>
      </c>
      <c r="C181">
        <v>6</v>
      </c>
      <c r="D181">
        <v>0</v>
      </c>
      <c r="E181">
        <v>0</v>
      </c>
      <c r="F181" s="23">
        <v>16.22</v>
      </c>
      <c r="G181" s="23">
        <v>24.666999816894531</v>
      </c>
      <c r="H181" s="21">
        <v>0.5207768074534237</v>
      </c>
      <c r="I181" s="15">
        <v>0</v>
      </c>
      <c r="K181" t="s">
        <v>389</v>
      </c>
      <c r="L181" t="s">
        <v>390</v>
      </c>
      <c r="M181">
        <v>29</v>
      </c>
      <c r="N181" s="10">
        <v>-0.14941379941742997</v>
      </c>
      <c r="O181" t="b">
        <v>1</v>
      </c>
    </row>
    <row r="182" spans="1:15">
      <c r="A182" t="s">
        <v>349</v>
      </c>
      <c r="B182" t="s">
        <v>350</v>
      </c>
      <c r="C182">
        <v>5</v>
      </c>
      <c r="D182">
        <v>0</v>
      </c>
      <c r="E182">
        <v>0</v>
      </c>
      <c r="F182" s="23">
        <v>19.079999999999998</v>
      </c>
      <c r="G182" s="23">
        <v>28.399999618530273</v>
      </c>
      <c r="H182" s="21">
        <v>0.48846958168397675</v>
      </c>
      <c r="I182" s="15">
        <v>0</v>
      </c>
      <c r="K182" t="s">
        <v>349</v>
      </c>
      <c r="L182" t="s">
        <v>350</v>
      </c>
      <c r="M182">
        <v>34.200000762939453</v>
      </c>
      <c r="N182" s="10">
        <v>-0.16959067295385277</v>
      </c>
      <c r="O182" t="b">
        <v>1</v>
      </c>
    </row>
    <row r="183" spans="1:15">
      <c r="A183" t="s">
        <v>395</v>
      </c>
      <c r="B183" t="s">
        <v>396</v>
      </c>
      <c r="C183">
        <v>12</v>
      </c>
      <c r="D183">
        <v>2</v>
      </c>
      <c r="E183">
        <v>0</v>
      </c>
      <c r="F183" s="23">
        <v>17.52</v>
      </c>
      <c r="G183" s="23">
        <v>25.339000701904297</v>
      </c>
      <c r="H183" s="21">
        <v>0.4462899944009302</v>
      </c>
      <c r="I183" s="15">
        <v>1.3698629830798057</v>
      </c>
      <c r="K183" t="s">
        <v>395</v>
      </c>
      <c r="L183" t="s">
        <v>396</v>
      </c>
      <c r="M183">
        <v>25.649999618530273</v>
      </c>
      <c r="N183" s="10">
        <v>-1.2124714278798753E-2</v>
      </c>
      <c r="O183" t="b">
        <v>1</v>
      </c>
    </row>
    <row r="184" spans="1:15">
      <c r="A184" t="s">
        <v>397</v>
      </c>
      <c r="B184" t="s">
        <v>533</v>
      </c>
      <c r="C184">
        <v>10</v>
      </c>
      <c r="D184">
        <v>2</v>
      </c>
      <c r="E184">
        <v>0</v>
      </c>
      <c r="F184" s="23">
        <v>10.85</v>
      </c>
      <c r="G184" s="23">
        <v>15.404000282287598</v>
      </c>
      <c r="H184" s="21">
        <v>0.41972352832143761</v>
      </c>
      <c r="I184" s="15">
        <v>0</v>
      </c>
      <c r="K184" t="s">
        <v>397</v>
      </c>
      <c r="L184" t="s">
        <v>398</v>
      </c>
      <c r="M184">
        <v>15.666999816894531</v>
      </c>
      <c r="N184" s="10">
        <v>-1.6786847365845226E-2</v>
      </c>
      <c r="O184" t="b">
        <v>1</v>
      </c>
    </row>
    <row r="185" spans="1:15">
      <c r="A185" t="s">
        <v>401</v>
      </c>
      <c r="B185" t="s">
        <v>402</v>
      </c>
      <c r="C185">
        <v>4</v>
      </c>
      <c r="D185">
        <v>7</v>
      </c>
      <c r="E185">
        <v>0</v>
      </c>
      <c r="F185" s="23">
        <v>18.5</v>
      </c>
      <c r="G185" s="23">
        <v>26.181999206542969</v>
      </c>
      <c r="H185" s="21">
        <v>0.41524320035367401</v>
      </c>
      <c r="I185" s="15">
        <v>0</v>
      </c>
      <c r="K185" t="s">
        <v>401</v>
      </c>
      <c r="L185" t="s">
        <v>402</v>
      </c>
      <c r="M185">
        <v>28.708000183105469</v>
      </c>
      <c r="N185" s="10">
        <v>-8.7989444073120787E-2</v>
      </c>
      <c r="O185" t="b">
        <v>1</v>
      </c>
    </row>
    <row r="186" spans="1:15">
      <c r="A186" t="s">
        <v>329</v>
      </c>
      <c r="B186" t="s">
        <v>534</v>
      </c>
      <c r="C186">
        <v>10</v>
      </c>
      <c r="D186">
        <v>1</v>
      </c>
      <c r="E186">
        <v>0</v>
      </c>
      <c r="F186" s="23">
        <v>55.57</v>
      </c>
      <c r="G186" s="23">
        <v>75.555999755859375</v>
      </c>
      <c r="H186" s="21">
        <v>0.35965448543925455</v>
      </c>
      <c r="I186" s="15">
        <v>1.9075039459772198</v>
      </c>
      <c r="K186" t="s">
        <v>329</v>
      </c>
      <c r="L186" t="s">
        <v>330</v>
      </c>
      <c r="M186">
        <v>75.555999755859375</v>
      </c>
      <c r="N186" s="10">
        <v>0</v>
      </c>
      <c r="O186" t="b">
        <v>1</v>
      </c>
    </row>
    <row r="187" spans="1:15">
      <c r="A187" t="s">
        <v>351</v>
      </c>
      <c r="B187" t="s">
        <v>352</v>
      </c>
      <c r="C187">
        <v>1</v>
      </c>
      <c r="D187">
        <v>4</v>
      </c>
      <c r="E187">
        <v>0</v>
      </c>
      <c r="F187" s="23">
        <v>4.12</v>
      </c>
      <c r="G187" s="23">
        <v>5.4749999046325684</v>
      </c>
      <c r="H187" s="21">
        <v>0.32888347199819618</v>
      </c>
      <c r="I187" s="15">
        <v>0</v>
      </c>
      <c r="K187" t="s">
        <v>351</v>
      </c>
      <c r="L187" t="s">
        <v>352</v>
      </c>
      <c r="M187">
        <v>5.994999885559082</v>
      </c>
      <c r="N187" s="10">
        <v>-8.6738947598498498E-2</v>
      </c>
      <c r="O187" t="b">
        <v>1</v>
      </c>
    </row>
    <row r="188" spans="1:15">
      <c r="A188" t="s">
        <v>385</v>
      </c>
      <c r="B188" t="s">
        <v>535</v>
      </c>
      <c r="C188">
        <v>16</v>
      </c>
      <c r="D188">
        <v>3</v>
      </c>
      <c r="E188">
        <v>0</v>
      </c>
      <c r="F188" s="23">
        <v>50.88</v>
      </c>
      <c r="G188" s="23">
        <v>67.566001892089844</v>
      </c>
      <c r="H188" s="21">
        <v>0.32794815039484748</v>
      </c>
      <c r="I188" s="15">
        <v>0.98231827111984282</v>
      </c>
      <c r="K188" t="s">
        <v>385</v>
      </c>
      <c r="L188" t="s">
        <v>386</v>
      </c>
      <c r="M188">
        <v>68.875999450683594</v>
      </c>
      <c r="N188" s="10">
        <v>-1.9019652259735714E-2</v>
      </c>
      <c r="O188" t="b">
        <v>1</v>
      </c>
    </row>
    <row r="189" spans="1:15">
      <c r="A189" t="s">
        <v>327</v>
      </c>
      <c r="B189" t="s">
        <v>328</v>
      </c>
      <c r="C189">
        <v>19</v>
      </c>
      <c r="D189">
        <v>0</v>
      </c>
      <c r="E189">
        <v>0</v>
      </c>
      <c r="F189" s="23">
        <v>67.55</v>
      </c>
      <c r="G189" s="23">
        <v>89.128997802734375</v>
      </c>
      <c r="H189" s="21">
        <v>0.31945222505898413</v>
      </c>
      <c r="I189" s="15">
        <v>3.2397925986085969</v>
      </c>
      <c r="K189" t="s">
        <v>327</v>
      </c>
      <c r="L189" t="s">
        <v>328</v>
      </c>
      <c r="M189">
        <v>88.042999267578125</v>
      </c>
      <c r="N189" s="10">
        <v>1.2334865283901902E-2</v>
      </c>
      <c r="O189" t="b">
        <v>1</v>
      </c>
    </row>
    <row r="190" spans="1:15">
      <c r="A190" t="s">
        <v>405</v>
      </c>
      <c r="B190" t="s">
        <v>406</v>
      </c>
      <c r="C190">
        <v>16</v>
      </c>
      <c r="D190">
        <v>6</v>
      </c>
      <c r="E190">
        <v>2</v>
      </c>
      <c r="F190" s="23">
        <v>76.87</v>
      </c>
      <c r="G190" s="23">
        <v>101.39499664306641</v>
      </c>
      <c r="H190" s="21">
        <v>0.3190450974771224</v>
      </c>
      <c r="I190" s="15">
        <v>3.7722595649561432</v>
      </c>
      <c r="K190" t="s">
        <v>405</v>
      </c>
      <c r="L190" t="s">
        <v>406</v>
      </c>
      <c r="M190">
        <v>101.64900207519531</v>
      </c>
      <c r="N190" s="10">
        <v>-2.4988482615993079E-3</v>
      </c>
      <c r="O190" t="b">
        <v>1</v>
      </c>
    </row>
    <row r="191" spans="1:15">
      <c r="A191" t="s">
        <v>369</v>
      </c>
      <c r="B191" t="s">
        <v>370</v>
      </c>
      <c r="C191">
        <v>9</v>
      </c>
      <c r="D191">
        <v>6</v>
      </c>
      <c r="E191">
        <v>1</v>
      </c>
      <c r="F191" s="23">
        <v>170.43</v>
      </c>
      <c r="G191" s="23">
        <v>223.34700012207031</v>
      </c>
      <c r="H191" s="21">
        <v>0.31049111143619257</v>
      </c>
      <c r="I191" s="15">
        <v>1.0810256221166681</v>
      </c>
      <c r="K191" t="s">
        <v>369</v>
      </c>
      <c r="L191" t="s">
        <v>370</v>
      </c>
      <c r="M191">
        <v>221.91400146484375</v>
      </c>
      <c r="N191" s="10">
        <v>6.457450398656266E-3</v>
      </c>
      <c r="O191" t="b">
        <v>1</v>
      </c>
    </row>
    <row r="192" spans="1:15">
      <c r="A192" t="s">
        <v>365</v>
      </c>
      <c r="B192" t="s">
        <v>366</v>
      </c>
      <c r="C192">
        <v>6</v>
      </c>
      <c r="D192">
        <v>0</v>
      </c>
      <c r="E192">
        <v>0</v>
      </c>
      <c r="F192" s="23">
        <v>101.61</v>
      </c>
      <c r="G192" s="23">
        <v>133.14700317382813</v>
      </c>
      <c r="H192" s="21">
        <v>0.31037302601936939</v>
      </c>
      <c r="I192" s="15">
        <v>1.5956303604286661</v>
      </c>
      <c r="K192" t="s">
        <v>365</v>
      </c>
      <c r="L192" t="s">
        <v>366</v>
      </c>
      <c r="M192">
        <v>144.70799255371094</v>
      </c>
      <c r="N192" s="10">
        <v>-7.9891851001883993E-2</v>
      </c>
      <c r="O192" t="b">
        <v>1</v>
      </c>
    </row>
    <row r="193" spans="1:15">
      <c r="A193" t="s">
        <v>337</v>
      </c>
      <c r="B193" t="s">
        <v>338</v>
      </c>
      <c r="C193">
        <v>8</v>
      </c>
      <c r="D193">
        <v>0</v>
      </c>
      <c r="E193">
        <v>1</v>
      </c>
      <c r="F193" s="23">
        <v>8.25</v>
      </c>
      <c r="G193" s="23">
        <v>10.708999633789063</v>
      </c>
      <c r="H193" s="21">
        <v>0.29806056167140149</v>
      </c>
      <c r="I193" s="15">
        <v>3.3939394083890044</v>
      </c>
      <c r="K193" t="s">
        <v>337</v>
      </c>
      <c r="L193" t="s">
        <v>338</v>
      </c>
      <c r="M193">
        <v>10.920999526977539</v>
      </c>
      <c r="N193" s="10">
        <v>-1.9412132805681843E-2</v>
      </c>
      <c r="O193" t="b">
        <v>1</v>
      </c>
    </row>
    <row r="194" spans="1:15">
      <c r="A194" t="s">
        <v>359</v>
      </c>
      <c r="B194" t="s">
        <v>360</v>
      </c>
      <c r="C194">
        <v>8</v>
      </c>
      <c r="D194">
        <v>1</v>
      </c>
      <c r="E194">
        <v>0</v>
      </c>
      <c r="F194" s="23">
        <v>9.91</v>
      </c>
      <c r="G194" s="23">
        <v>12.781000137329102</v>
      </c>
      <c r="H194" s="21">
        <v>0.28970738015429881</v>
      </c>
      <c r="I194" s="15">
        <v>2.1771946780977531</v>
      </c>
      <c r="K194" t="s">
        <v>359</v>
      </c>
      <c r="L194" t="s">
        <v>360</v>
      </c>
      <c r="M194">
        <v>13.093999862670898</v>
      </c>
      <c r="N194" s="10">
        <v>-2.3904057478579474E-2</v>
      </c>
      <c r="O194" t="b">
        <v>1</v>
      </c>
    </row>
    <row r="195" spans="1:15">
      <c r="A195" t="s">
        <v>379</v>
      </c>
      <c r="B195" t="s">
        <v>380</v>
      </c>
      <c r="C195">
        <v>5</v>
      </c>
      <c r="D195">
        <v>2</v>
      </c>
      <c r="E195">
        <v>0</v>
      </c>
      <c r="F195" s="23">
        <v>7.18</v>
      </c>
      <c r="G195" s="23">
        <v>9.1960000991821289</v>
      </c>
      <c r="H195" s="21">
        <v>0.28077995810336065</v>
      </c>
      <c r="I195" s="15">
        <v>0</v>
      </c>
      <c r="K195" t="s">
        <v>379</v>
      </c>
      <c r="L195" t="s">
        <v>380</v>
      </c>
      <c r="M195">
        <v>9.2290000915527344</v>
      </c>
      <c r="N195" s="10">
        <v>-3.5756844775427215E-3</v>
      </c>
      <c r="O195" t="b">
        <v>1</v>
      </c>
    </row>
    <row r="196" spans="1:15">
      <c r="A196" t="s">
        <v>317</v>
      </c>
      <c r="B196" t="s">
        <v>318</v>
      </c>
      <c r="C196">
        <v>11</v>
      </c>
      <c r="D196">
        <v>10</v>
      </c>
      <c r="E196">
        <v>2</v>
      </c>
      <c r="F196" s="23">
        <v>8.86</v>
      </c>
      <c r="G196" s="23">
        <v>11.338000297546387</v>
      </c>
      <c r="H196" s="21">
        <v>0.27968400649507758</v>
      </c>
      <c r="I196" s="15">
        <v>4.0632055790645012</v>
      </c>
      <c r="K196" t="s">
        <v>317</v>
      </c>
      <c r="L196" t="s">
        <v>318</v>
      </c>
      <c r="M196">
        <v>11.722000122070313</v>
      </c>
      <c r="N196" s="10">
        <v>-3.27588995499946E-2</v>
      </c>
      <c r="O196" t="b">
        <v>1</v>
      </c>
    </row>
    <row r="197" spans="1:15">
      <c r="A197" t="s">
        <v>339</v>
      </c>
      <c r="B197" t="s">
        <v>340</v>
      </c>
      <c r="C197">
        <v>16</v>
      </c>
      <c r="D197">
        <v>6</v>
      </c>
      <c r="E197">
        <v>2</v>
      </c>
      <c r="F197" s="23">
        <v>22.54</v>
      </c>
      <c r="G197" s="23">
        <v>28.725000381469727</v>
      </c>
      <c r="H197" s="21">
        <v>0.27440108169785837</v>
      </c>
      <c r="I197" s="15">
        <v>2.4273290820320623</v>
      </c>
      <c r="K197" t="s">
        <v>339</v>
      </c>
      <c r="L197" t="s">
        <v>340</v>
      </c>
      <c r="M197">
        <v>30.059000015258789</v>
      </c>
      <c r="N197" s="10">
        <v>-4.4379374999563757E-2</v>
      </c>
      <c r="O197" t="b">
        <v>1</v>
      </c>
    </row>
    <row r="198" spans="1:15">
      <c r="A198" t="s">
        <v>411</v>
      </c>
      <c r="B198" t="s">
        <v>412</v>
      </c>
      <c r="C198">
        <v>4</v>
      </c>
      <c r="D198">
        <v>0</v>
      </c>
      <c r="E198">
        <v>0</v>
      </c>
      <c r="F198" s="23">
        <v>10.130000000000001</v>
      </c>
      <c r="G198" s="23">
        <v>12.875</v>
      </c>
      <c r="H198" s="21">
        <v>0.27097729516288244</v>
      </c>
      <c r="I198" s="15">
        <v>2.7004934604641009</v>
      </c>
      <c r="K198" t="s">
        <v>411</v>
      </c>
      <c r="L198" t="s">
        <v>412</v>
      </c>
      <c r="M198">
        <v>12.875</v>
      </c>
      <c r="N198" s="10">
        <v>0</v>
      </c>
      <c r="O198" t="b">
        <v>1</v>
      </c>
    </row>
    <row r="199" spans="1:15">
      <c r="A199" t="s">
        <v>367</v>
      </c>
      <c r="B199" t="s">
        <v>368</v>
      </c>
      <c r="C199">
        <v>4</v>
      </c>
      <c r="D199">
        <v>6</v>
      </c>
      <c r="E199">
        <v>1</v>
      </c>
      <c r="F199" s="23">
        <v>3.55</v>
      </c>
      <c r="G199" s="23">
        <v>4.4530000686645508</v>
      </c>
      <c r="H199" s="21">
        <v>0.25436621652522562</v>
      </c>
      <c r="I199" s="15">
        <v>0</v>
      </c>
      <c r="K199" t="s">
        <v>367</v>
      </c>
      <c r="L199" t="s">
        <v>368</v>
      </c>
      <c r="M199">
        <v>4.4419999122619629</v>
      </c>
      <c r="N199" s="10">
        <v>2.4763972579608566E-3</v>
      </c>
      <c r="O199" t="b">
        <v>1</v>
      </c>
    </row>
    <row r="200" spans="1:15">
      <c r="A200" t="s">
        <v>333</v>
      </c>
      <c r="B200" t="s">
        <v>334</v>
      </c>
      <c r="C200">
        <v>3</v>
      </c>
      <c r="D200">
        <v>6</v>
      </c>
      <c r="E200">
        <v>0</v>
      </c>
      <c r="F200" s="23">
        <v>6.67</v>
      </c>
      <c r="G200" s="23">
        <v>8.3280000686645508</v>
      </c>
      <c r="H200" s="21">
        <v>0.2485757224384634</v>
      </c>
      <c r="I200" s="15">
        <v>0</v>
      </c>
      <c r="K200" t="s">
        <v>333</v>
      </c>
      <c r="L200" t="s">
        <v>334</v>
      </c>
      <c r="M200">
        <v>8.1059999465942383</v>
      </c>
      <c r="N200" s="10">
        <v>2.7387135891061357E-2</v>
      </c>
      <c r="O200" t="b">
        <v>1</v>
      </c>
    </row>
    <row r="201" spans="1:15">
      <c r="A201" t="s">
        <v>345</v>
      </c>
      <c r="B201" t="s">
        <v>346</v>
      </c>
      <c r="C201">
        <v>4</v>
      </c>
      <c r="D201">
        <v>6</v>
      </c>
      <c r="E201">
        <v>0</v>
      </c>
      <c r="F201" s="23">
        <v>7.82</v>
      </c>
      <c r="G201" s="23">
        <v>9.6099996566772461</v>
      </c>
      <c r="H201" s="21">
        <v>0.22890021185131021</v>
      </c>
      <c r="I201" s="15">
        <v>0</v>
      </c>
      <c r="K201" t="s">
        <v>345</v>
      </c>
      <c r="L201" t="s">
        <v>346</v>
      </c>
      <c r="M201">
        <v>9.6700000762939453</v>
      </c>
      <c r="N201" s="10">
        <v>-6.2048003250579648E-3</v>
      </c>
      <c r="O201" t="b">
        <v>1</v>
      </c>
    </row>
    <row r="202" spans="1:15">
      <c r="A202" t="s">
        <v>353</v>
      </c>
      <c r="B202" t="s">
        <v>354</v>
      </c>
      <c r="C202">
        <v>13</v>
      </c>
      <c r="D202">
        <v>2</v>
      </c>
      <c r="E202">
        <v>0</v>
      </c>
      <c r="F202" s="23">
        <v>61.39</v>
      </c>
      <c r="G202" s="23">
        <v>74.505996704101563</v>
      </c>
      <c r="H202" s="21">
        <v>0.21365037797852357</v>
      </c>
      <c r="I202" s="15">
        <v>1.3257859486829848</v>
      </c>
      <c r="K202" t="s">
        <v>353</v>
      </c>
      <c r="L202" t="s">
        <v>354</v>
      </c>
      <c r="M202">
        <v>73.058998107910156</v>
      </c>
      <c r="N202" s="10">
        <v>1.9805891589892176E-2</v>
      </c>
      <c r="O202" t="b">
        <v>1</v>
      </c>
    </row>
    <row r="203" spans="1:15">
      <c r="A203" t="s">
        <v>381</v>
      </c>
      <c r="B203" t="s">
        <v>382</v>
      </c>
      <c r="C203">
        <v>7</v>
      </c>
      <c r="D203">
        <v>5</v>
      </c>
      <c r="E203">
        <v>0</v>
      </c>
      <c r="F203" s="23">
        <v>59.45</v>
      </c>
      <c r="G203" s="23">
        <v>72.111000061035156</v>
      </c>
      <c r="H203" s="21">
        <v>0.2129688824396157</v>
      </c>
      <c r="I203" s="15">
        <v>1.6797813073840835</v>
      </c>
      <c r="K203" t="s">
        <v>381</v>
      </c>
      <c r="L203" t="s">
        <v>382</v>
      </c>
      <c r="M203">
        <v>67.731002807617188</v>
      </c>
      <c r="N203" s="10">
        <v>6.4667538820573675E-2</v>
      </c>
      <c r="O203" t="b">
        <v>1</v>
      </c>
    </row>
    <row r="204" spans="1:15">
      <c r="A204" t="s">
        <v>355</v>
      </c>
      <c r="B204" t="s">
        <v>356</v>
      </c>
      <c r="C204">
        <v>2</v>
      </c>
      <c r="D204">
        <v>1</v>
      </c>
      <c r="E204">
        <v>0</v>
      </c>
      <c r="F204" s="23">
        <v>39.43</v>
      </c>
      <c r="G204" s="23">
        <v>46.333000183105469</v>
      </c>
      <c r="H204" s="21">
        <v>0.17506974849367155</v>
      </c>
      <c r="I204" s="15">
        <v>0.30433679258886887</v>
      </c>
      <c r="K204" t="s">
        <v>355</v>
      </c>
      <c r="L204" t="s">
        <v>356</v>
      </c>
      <c r="M204">
        <v>49</v>
      </c>
      <c r="N204" s="10">
        <v>-5.4428567691725126E-2</v>
      </c>
      <c r="O204" t="b">
        <v>1</v>
      </c>
    </row>
    <row r="205" spans="1:15">
      <c r="A205" t="s">
        <v>325</v>
      </c>
      <c r="B205" t="s">
        <v>326</v>
      </c>
      <c r="C205">
        <v>11</v>
      </c>
      <c r="D205">
        <v>5</v>
      </c>
      <c r="E205">
        <v>0</v>
      </c>
      <c r="F205" s="23">
        <v>7.58</v>
      </c>
      <c r="G205" s="23">
        <v>8.805999755859375</v>
      </c>
      <c r="H205" s="21">
        <v>0.16174139259358508</v>
      </c>
      <c r="I205" s="15">
        <v>2.1414775253914908</v>
      </c>
      <c r="K205" t="s">
        <v>325</v>
      </c>
      <c r="L205" t="s">
        <v>326</v>
      </c>
      <c r="M205">
        <v>8.5979995727539063</v>
      </c>
      <c r="N205" s="10">
        <v>2.419169498037636E-2</v>
      </c>
      <c r="O205" t="b">
        <v>1</v>
      </c>
    </row>
    <row r="206" spans="1:15">
      <c r="A206" t="s">
        <v>393</v>
      </c>
      <c r="B206" t="s">
        <v>394</v>
      </c>
      <c r="C206">
        <v>10</v>
      </c>
      <c r="D206">
        <v>4</v>
      </c>
      <c r="E206">
        <v>0</v>
      </c>
      <c r="F206" s="23">
        <v>17.149999999999999</v>
      </c>
      <c r="G206" s="23">
        <v>19.840000152587891</v>
      </c>
      <c r="H206" s="21">
        <v>0.15685132085060596</v>
      </c>
      <c r="I206" s="15">
        <v>3.154985411174096</v>
      </c>
      <c r="K206" t="s">
        <v>393</v>
      </c>
      <c r="L206" t="s">
        <v>394</v>
      </c>
      <c r="M206">
        <v>19.86400032043457</v>
      </c>
      <c r="N206" s="10">
        <v>-1.2082242982039294E-3</v>
      </c>
      <c r="O206" t="b">
        <v>1</v>
      </c>
    </row>
    <row r="207" spans="1:15">
      <c r="A207" t="s">
        <v>403</v>
      </c>
      <c r="B207" t="s">
        <v>404</v>
      </c>
      <c r="C207">
        <v>2</v>
      </c>
      <c r="D207">
        <v>5</v>
      </c>
      <c r="E207">
        <v>0</v>
      </c>
      <c r="F207" s="23">
        <v>38.57</v>
      </c>
      <c r="G207" s="23">
        <v>44.070999145507813</v>
      </c>
      <c r="H207" s="21">
        <v>0.14262377872719242</v>
      </c>
      <c r="I207" s="15">
        <v>4.3557167424109737</v>
      </c>
      <c r="K207" t="s">
        <v>403</v>
      </c>
      <c r="L207" t="s">
        <v>404</v>
      </c>
      <c r="M207">
        <v>44.643001556396484</v>
      </c>
      <c r="N207" s="10">
        <v>-1.2812812556209382E-2</v>
      </c>
      <c r="O207" t="b">
        <v>1</v>
      </c>
    </row>
    <row r="208" spans="1:15">
      <c r="A208" t="s">
        <v>361</v>
      </c>
      <c r="B208" t="s">
        <v>362</v>
      </c>
      <c r="C208">
        <v>6</v>
      </c>
      <c r="D208">
        <v>4</v>
      </c>
      <c r="E208">
        <v>1</v>
      </c>
      <c r="F208" s="23">
        <v>15.33</v>
      </c>
      <c r="G208" s="23">
        <v>17.236000061035156</v>
      </c>
      <c r="H208" s="21">
        <v>0.1243313803675901</v>
      </c>
      <c r="I208" s="15">
        <v>0</v>
      </c>
      <c r="K208" t="s">
        <v>361</v>
      </c>
      <c r="L208" t="s">
        <v>362</v>
      </c>
      <c r="M208">
        <v>16.899999618530273</v>
      </c>
      <c r="N208" s="10">
        <v>1.9881683437227404E-2</v>
      </c>
      <c r="O208" t="b">
        <v>1</v>
      </c>
    </row>
    <row r="209" spans="1:15">
      <c r="A209" t="s">
        <v>391</v>
      </c>
      <c r="B209" t="s">
        <v>392</v>
      </c>
      <c r="C209">
        <v>1</v>
      </c>
      <c r="D209">
        <v>5</v>
      </c>
      <c r="E209">
        <v>0</v>
      </c>
      <c r="F209" s="23">
        <v>30.67</v>
      </c>
      <c r="G209" s="23">
        <v>34.333000183105469</v>
      </c>
      <c r="H209" s="21">
        <v>0.1194326763320987</v>
      </c>
      <c r="I209" s="15">
        <v>12.389957457829423</v>
      </c>
      <c r="K209" t="s">
        <v>391</v>
      </c>
      <c r="L209" t="s">
        <v>392</v>
      </c>
      <c r="M209">
        <v>34.666999816894531</v>
      </c>
      <c r="N209" s="10">
        <v>-9.6345122321860668E-3</v>
      </c>
      <c r="O209" t="b">
        <v>1</v>
      </c>
    </row>
    <row r="210" spans="1:15">
      <c r="A210" t="s">
        <v>377</v>
      </c>
      <c r="B210" t="s">
        <v>536</v>
      </c>
      <c r="C210">
        <v>8</v>
      </c>
      <c r="D210">
        <v>4</v>
      </c>
      <c r="E210">
        <v>0</v>
      </c>
      <c r="F210" s="23">
        <v>18.399999999999999</v>
      </c>
      <c r="G210" s="23">
        <v>19.849000930786133</v>
      </c>
      <c r="H210" s="21">
        <v>7.8750050586202949E-2</v>
      </c>
      <c r="I210" s="15">
        <v>0.73625001570452819</v>
      </c>
      <c r="K210" t="s">
        <v>377</v>
      </c>
      <c r="L210" t="s">
        <v>378</v>
      </c>
      <c r="M210">
        <v>19.16200065612793</v>
      </c>
      <c r="N210" s="10">
        <v>3.585222059986222E-2</v>
      </c>
      <c r="O210" t="b">
        <v>1</v>
      </c>
    </row>
    <row r="211" spans="1:15">
      <c r="A211" t="s">
        <v>319</v>
      </c>
      <c r="B211" t="s">
        <v>320</v>
      </c>
      <c r="C211">
        <v>6</v>
      </c>
      <c r="D211">
        <v>1</v>
      </c>
      <c r="E211">
        <v>0</v>
      </c>
      <c r="F211" s="23">
        <v>74.59</v>
      </c>
      <c r="G211" s="23">
        <v>79.833000183105469</v>
      </c>
      <c r="H211" s="21">
        <v>7.0290926171141771E-2</v>
      </c>
      <c r="I211" s="15">
        <v>1.2334093265709887</v>
      </c>
      <c r="K211" t="s">
        <v>319</v>
      </c>
      <c r="L211" t="s">
        <v>320</v>
      </c>
      <c r="M211">
        <v>77.833000183105469</v>
      </c>
      <c r="N211" s="10">
        <v>2.5696041464352067E-2</v>
      </c>
      <c r="O211" t="b">
        <v>1</v>
      </c>
    </row>
    <row r="212" spans="1:15">
      <c r="H212" s="22" t="s">
        <v>494</v>
      </c>
      <c r="I212" s="15"/>
      <c r="O212" t="b">
        <v>1</v>
      </c>
    </row>
    <row r="213" spans="1:15">
      <c r="A213" s="16" t="s">
        <v>420</v>
      </c>
      <c r="H213" s="22" t="s">
        <v>494</v>
      </c>
      <c r="I213" s="15"/>
      <c r="O213" t="b">
        <v>0</v>
      </c>
    </row>
    <row r="214" spans="1:15">
      <c r="A214" t="s">
        <v>441</v>
      </c>
      <c r="B214" s="11" t="s">
        <v>541</v>
      </c>
      <c r="C214">
        <v>1</v>
      </c>
      <c r="D214">
        <v>6</v>
      </c>
      <c r="E214">
        <v>0</v>
      </c>
      <c r="F214" s="23">
        <v>4.6500000000000004</v>
      </c>
      <c r="G214" s="23">
        <v>6.6069998741149902</v>
      </c>
      <c r="H214" s="21">
        <v>0.4208601879817182</v>
      </c>
      <c r="I214" s="15">
        <v>7.7419357915078439</v>
      </c>
      <c r="K214" t="s">
        <v>441</v>
      </c>
      <c r="L214" t="s">
        <v>442</v>
      </c>
      <c r="M214">
        <v>7</v>
      </c>
      <c r="N214" s="10">
        <v>-5.6142875126429966E-2</v>
      </c>
      <c r="O214" t="b">
        <v>1</v>
      </c>
    </row>
    <row r="215" spans="1:15">
      <c r="A215" t="s">
        <v>418</v>
      </c>
      <c r="B215" s="11" t="s">
        <v>542</v>
      </c>
      <c r="C215">
        <v>3</v>
      </c>
      <c r="D215">
        <v>3</v>
      </c>
      <c r="E215">
        <v>0</v>
      </c>
      <c r="F215" s="23">
        <v>9.33</v>
      </c>
      <c r="G215" s="23">
        <v>12.875</v>
      </c>
      <c r="H215" s="21">
        <v>0.379957127545552</v>
      </c>
      <c r="I215" s="15">
        <v>6.4308684227423143</v>
      </c>
      <c r="K215" t="s">
        <v>418</v>
      </c>
      <c r="L215" t="s">
        <v>419</v>
      </c>
      <c r="M215">
        <v>12.916999816894531</v>
      </c>
      <c r="N215" s="10">
        <v>-3.2515148633507317E-3</v>
      </c>
      <c r="O215" t="b">
        <v>1</v>
      </c>
    </row>
    <row r="216" spans="1:15">
      <c r="A216" t="s">
        <v>439</v>
      </c>
      <c r="B216" t="s">
        <v>440</v>
      </c>
      <c r="C216">
        <v>11</v>
      </c>
      <c r="D216">
        <v>3</v>
      </c>
      <c r="E216">
        <v>0</v>
      </c>
      <c r="F216" s="23">
        <v>9.9600000000000009</v>
      </c>
      <c r="G216" s="23">
        <v>13.480999946594238</v>
      </c>
      <c r="H216" s="21">
        <v>0.35351405086287524</v>
      </c>
      <c r="I216" s="15">
        <v>3.1410842894550304</v>
      </c>
      <c r="K216" t="s">
        <v>439</v>
      </c>
      <c r="L216" t="s">
        <v>440</v>
      </c>
      <c r="M216">
        <v>14.060000419616699</v>
      </c>
      <c r="N216" s="10">
        <v>-4.1180686752656979E-2</v>
      </c>
      <c r="O216" t="b">
        <v>1</v>
      </c>
    </row>
    <row r="217" spans="1:15">
      <c r="A217" t="s">
        <v>425</v>
      </c>
      <c r="B217" s="11" t="s">
        <v>543</v>
      </c>
      <c r="C217">
        <v>11</v>
      </c>
      <c r="D217">
        <v>0</v>
      </c>
      <c r="E217">
        <v>0</v>
      </c>
      <c r="F217" s="23">
        <v>67.989999999999995</v>
      </c>
      <c r="G217" s="23">
        <v>90.5</v>
      </c>
      <c r="H217" s="21">
        <v>0.33107809972054725</v>
      </c>
      <c r="I217" s="15">
        <v>4.7071629858206325</v>
      </c>
      <c r="K217" t="s">
        <v>425</v>
      </c>
      <c r="L217" t="s">
        <v>426</v>
      </c>
      <c r="M217">
        <v>94.544998168945313</v>
      </c>
      <c r="N217" s="10">
        <v>-4.2783840999363956E-2</v>
      </c>
      <c r="O217" t="b">
        <v>1</v>
      </c>
    </row>
    <row r="218" spans="1:15">
      <c r="A218" t="s">
        <v>447</v>
      </c>
      <c r="B218" t="s">
        <v>448</v>
      </c>
      <c r="C218">
        <v>7</v>
      </c>
      <c r="D218">
        <v>2</v>
      </c>
      <c r="E218">
        <v>0</v>
      </c>
      <c r="F218" s="23">
        <v>49.54</v>
      </c>
      <c r="G218" s="23">
        <v>65.111000061035156</v>
      </c>
      <c r="H218" s="21">
        <v>0.31431166857156151</v>
      </c>
      <c r="I218" s="15">
        <v>1.2111425592286191</v>
      </c>
      <c r="K218" t="s">
        <v>447</v>
      </c>
      <c r="L218" t="s">
        <v>448</v>
      </c>
      <c r="M218">
        <v>65.111000061035156</v>
      </c>
      <c r="N218" s="10">
        <v>0</v>
      </c>
      <c r="O218" t="b">
        <v>1</v>
      </c>
    </row>
    <row r="219" spans="1:15">
      <c r="A219" t="s">
        <v>457</v>
      </c>
      <c r="B219" s="11" t="s">
        <v>544</v>
      </c>
      <c r="C219">
        <v>12</v>
      </c>
      <c r="D219">
        <v>0</v>
      </c>
      <c r="E219">
        <v>0</v>
      </c>
      <c r="F219" s="23">
        <v>12.77</v>
      </c>
      <c r="G219" s="23">
        <v>16.399999618530273</v>
      </c>
      <c r="H219" s="21">
        <v>0.28425995446595725</v>
      </c>
      <c r="I219" s="15">
        <v>5.4812842080064748</v>
      </c>
      <c r="K219" t="s">
        <v>457</v>
      </c>
      <c r="L219" t="s">
        <v>458</v>
      </c>
      <c r="M219">
        <v>17.083000183105469</v>
      </c>
      <c r="N219" s="10">
        <v>-3.9981300547585349E-2</v>
      </c>
      <c r="O219" t="b">
        <v>1</v>
      </c>
    </row>
    <row r="220" spans="1:15">
      <c r="A220" t="s">
        <v>423</v>
      </c>
      <c r="B220" s="11" t="s">
        <v>545</v>
      </c>
      <c r="C220">
        <v>12</v>
      </c>
      <c r="D220">
        <v>2</v>
      </c>
      <c r="E220">
        <v>0</v>
      </c>
      <c r="F220" s="23">
        <v>17.16</v>
      </c>
      <c r="G220" s="23">
        <v>21.089000701904297</v>
      </c>
      <c r="H220" s="21">
        <v>0.22896274486621776</v>
      </c>
      <c r="I220" s="15">
        <v>4.0790209403404827</v>
      </c>
      <c r="K220" t="s">
        <v>423</v>
      </c>
      <c r="L220" t="s">
        <v>424</v>
      </c>
      <c r="M220">
        <v>21.660999298095703</v>
      </c>
      <c r="N220" s="10">
        <v>-2.6406842469252685E-2</v>
      </c>
      <c r="O220" t="b">
        <v>1</v>
      </c>
    </row>
    <row r="221" spans="1:15">
      <c r="A221" t="s">
        <v>431</v>
      </c>
      <c r="B221" s="11" t="s">
        <v>546</v>
      </c>
      <c r="C221">
        <v>10</v>
      </c>
      <c r="D221">
        <v>0</v>
      </c>
      <c r="E221">
        <v>0</v>
      </c>
      <c r="F221" s="23">
        <v>18.329999999999998</v>
      </c>
      <c r="G221" s="23">
        <v>22.343999862670898</v>
      </c>
      <c r="H221" s="21">
        <v>0.2189852625570595</v>
      </c>
      <c r="I221" s="15">
        <v>5.8919805941917316</v>
      </c>
      <c r="K221" t="s">
        <v>431</v>
      </c>
      <c r="L221" t="s">
        <v>432</v>
      </c>
      <c r="M221">
        <v>23.944000244140625</v>
      </c>
      <c r="N221" s="10">
        <v>-6.6822601284481073E-2</v>
      </c>
      <c r="O221" t="b">
        <v>1</v>
      </c>
    </row>
    <row r="222" spans="1:15">
      <c r="A222" t="s">
        <v>437</v>
      </c>
      <c r="B222" t="s">
        <v>438</v>
      </c>
      <c r="C222">
        <v>6</v>
      </c>
      <c r="D222">
        <v>2</v>
      </c>
      <c r="E222">
        <v>0</v>
      </c>
      <c r="F222" s="23">
        <v>4.74</v>
      </c>
      <c r="G222" s="23">
        <v>5.7690000534057617</v>
      </c>
      <c r="H222" s="21">
        <v>0.217088618861975</v>
      </c>
      <c r="I222" s="15">
        <v>0.24126581297519339</v>
      </c>
      <c r="K222" t="s">
        <v>437</v>
      </c>
      <c r="L222" t="s">
        <v>438</v>
      </c>
      <c r="M222">
        <v>6.2189998626708984</v>
      </c>
      <c r="N222" s="10">
        <v>-7.2358871072859862E-2</v>
      </c>
      <c r="O222" t="b">
        <v>1</v>
      </c>
    </row>
    <row r="223" spans="1:15">
      <c r="A223" t="s">
        <v>455</v>
      </c>
      <c r="B223" s="11" t="s">
        <v>547</v>
      </c>
      <c r="C223">
        <v>13</v>
      </c>
      <c r="D223">
        <v>1</v>
      </c>
      <c r="E223">
        <v>1</v>
      </c>
      <c r="F223" s="23">
        <v>45.75</v>
      </c>
      <c r="G223" s="23">
        <v>55.632999420166016</v>
      </c>
      <c r="H223" s="21">
        <v>0.21602184524953039</v>
      </c>
      <c r="I223" s="15">
        <v>3.1695738516218674</v>
      </c>
      <c r="K223" t="s">
        <v>455</v>
      </c>
      <c r="L223" t="s">
        <v>456</v>
      </c>
      <c r="M223">
        <v>56.643001556396484</v>
      </c>
      <c r="N223" s="10">
        <v>-1.7831013690629765E-2</v>
      </c>
      <c r="O223" t="b">
        <v>1</v>
      </c>
    </row>
    <row r="224" spans="1:15">
      <c r="A224" t="s">
        <v>459</v>
      </c>
      <c r="B224" t="s">
        <v>460</v>
      </c>
      <c r="C224">
        <v>8</v>
      </c>
      <c r="D224">
        <v>1</v>
      </c>
      <c r="E224">
        <v>0</v>
      </c>
      <c r="F224" s="23">
        <v>13.6</v>
      </c>
      <c r="G224" s="23">
        <v>16.527999877929688</v>
      </c>
      <c r="H224" s="21">
        <v>0.21529410867130058</v>
      </c>
      <c r="I224" s="15">
        <v>6.0264704858555511</v>
      </c>
      <c r="K224" t="s">
        <v>459</v>
      </c>
      <c r="L224" t="s">
        <v>460</v>
      </c>
      <c r="M224">
        <v>17.031000137329102</v>
      </c>
      <c r="N224" s="10">
        <v>-2.9534393479154621E-2</v>
      </c>
      <c r="O224" t="b">
        <v>1</v>
      </c>
    </row>
    <row r="225" spans="1:15">
      <c r="A225" t="s">
        <v>435</v>
      </c>
      <c r="B225" s="11" t="s">
        <v>548</v>
      </c>
      <c r="C225">
        <v>8</v>
      </c>
      <c r="D225">
        <v>1</v>
      </c>
      <c r="E225">
        <v>0</v>
      </c>
      <c r="F225" s="23">
        <v>131.28</v>
      </c>
      <c r="G225" s="23">
        <v>157.99400329589844</v>
      </c>
      <c r="H225" s="21">
        <v>0.20348875149221843</v>
      </c>
      <c r="I225" s="15">
        <v>0.30278794054284752</v>
      </c>
      <c r="K225" t="s">
        <v>435</v>
      </c>
      <c r="L225" t="s">
        <v>436</v>
      </c>
      <c r="M225">
        <v>174.41299438476563</v>
      </c>
      <c r="N225" s="10">
        <v>-9.413857692647544E-2</v>
      </c>
      <c r="O225" t="b">
        <v>1</v>
      </c>
    </row>
    <row r="226" spans="1:15">
      <c r="A226" t="s">
        <v>445</v>
      </c>
      <c r="B226" s="11" t="s">
        <v>549</v>
      </c>
      <c r="C226">
        <v>1</v>
      </c>
      <c r="D226">
        <v>4</v>
      </c>
      <c r="E226">
        <v>0</v>
      </c>
      <c r="F226" s="23">
        <v>13.85</v>
      </c>
      <c r="G226" s="23">
        <v>16.299999237060547</v>
      </c>
      <c r="H226" s="21">
        <v>0.17689525177332471</v>
      </c>
      <c r="I226" s="15">
        <v>6.4851983789932861</v>
      </c>
      <c r="K226" t="s">
        <v>445</v>
      </c>
      <c r="L226" t="s">
        <v>446</v>
      </c>
      <c r="M226">
        <v>16.916999816894531</v>
      </c>
      <c r="N226" s="10">
        <v>-3.647222241013464E-2</v>
      </c>
      <c r="O226" t="b">
        <v>1</v>
      </c>
    </row>
    <row r="227" spans="1:15">
      <c r="A227" t="s">
        <v>433</v>
      </c>
      <c r="B227" s="11" t="s">
        <v>550</v>
      </c>
      <c r="C227">
        <v>9</v>
      </c>
      <c r="D227">
        <v>2</v>
      </c>
      <c r="E227">
        <v>0</v>
      </c>
      <c r="F227" s="23">
        <v>17.739999999999998</v>
      </c>
      <c r="G227" s="23">
        <v>20.799999237060547</v>
      </c>
      <c r="H227" s="21">
        <v>0.17249150152539733</v>
      </c>
      <c r="I227" s="15">
        <v>10.146561174274431</v>
      </c>
      <c r="K227" t="s">
        <v>433</v>
      </c>
      <c r="L227" t="s">
        <v>434</v>
      </c>
      <c r="M227">
        <v>26.181999206542969</v>
      </c>
      <c r="N227" s="10">
        <v>-0.20556107755657721</v>
      </c>
      <c r="O227" t="b">
        <v>1</v>
      </c>
    </row>
    <row r="228" spans="1:15">
      <c r="A228" t="s">
        <v>429</v>
      </c>
      <c r="B228" s="11" t="s">
        <v>551</v>
      </c>
      <c r="C228">
        <v>2</v>
      </c>
      <c r="D228">
        <v>5</v>
      </c>
      <c r="E228">
        <v>1</v>
      </c>
      <c r="F228" s="23">
        <v>23.64</v>
      </c>
      <c r="G228" s="23">
        <v>27.562000274658203</v>
      </c>
      <c r="H228" s="21">
        <v>0.165905256965237</v>
      </c>
      <c r="I228" s="15">
        <v>7.8258881512430518</v>
      </c>
      <c r="K228" t="s">
        <v>429</v>
      </c>
      <c r="L228" t="s">
        <v>430</v>
      </c>
      <c r="M228">
        <v>28.687999725341797</v>
      </c>
      <c r="N228" s="10">
        <v>-3.9249841796705411E-2</v>
      </c>
      <c r="O228" t="b">
        <v>1</v>
      </c>
    </row>
    <row r="229" spans="1:15">
      <c r="A229" t="s">
        <v>449</v>
      </c>
      <c r="B229" s="11" t="s">
        <v>540</v>
      </c>
      <c r="C229">
        <v>5</v>
      </c>
      <c r="D229">
        <v>2</v>
      </c>
      <c r="E229">
        <v>0</v>
      </c>
      <c r="F229" s="23">
        <v>13.64</v>
      </c>
      <c r="G229" s="23">
        <v>15.678999900817871</v>
      </c>
      <c r="H229" s="21">
        <v>0.14948679624764447</v>
      </c>
      <c r="I229" s="15">
        <v>6.5252197977384867</v>
      </c>
      <c r="K229" t="s">
        <v>449</v>
      </c>
      <c r="L229" t="s">
        <v>450</v>
      </c>
      <c r="M229">
        <v>16.820999145507813</v>
      </c>
      <c r="N229" s="10">
        <v>-6.7891284864307344E-2</v>
      </c>
      <c r="O229" t="b">
        <v>1</v>
      </c>
    </row>
    <row r="230" spans="1:15">
      <c r="A230" t="s">
        <v>451</v>
      </c>
      <c r="B230" t="s">
        <v>452</v>
      </c>
      <c r="C230">
        <v>6</v>
      </c>
      <c r="D230">
        <v>1</v>
      </c>
      <c r="E230">
        <v>0</v>
      </c>
      <c r="F230" s="23">
        <v>200.88</v>
      </c>
      <c r="G230" s="23">
        <v>228.80900573730469</v>
      </c>
      <c r="H230" s="21">
        <v>0.13903328224464701</v>
      </c>
      <c r="I230" s="15">
        <v>0.6041666607797882</v>
      </c>
      <c r="K230" t="s">
        <v>451</v>
      </c>
      <c r="L230" t="s">
        <v>452</v>
      </c>
      <c r="M230">
        <v>225.93400573730469</v>
      </c>
      <c r="N230" s="10">
        <v>1.2724954752242059E-2</v>
      </c>
      <c r="O230" t="b">
        <v>1</v>
      </c>
    </row>
    <row r="231" spans="1:15">
      <c r="A231" t="s">
        <v>427</v>
      </c>
      <c r="B231" s="11" t="s">
        <v>539</v>
      </c>
      <c r="C231">
        <v>9</v>
      </c>
      <c r="D231">
        <v>2</v>
      </c>
      <c r="E231">
        <v>1</v>
      </c>
      <c r="F231" s="23">
        <v>12.56</v>
      </c>
      <c r="G231" s="23">
        <v>14.22700023651123</v>
      </c>
      <c r="H231" s="21">
        <v>0.13272294876681767</v>
      </c>
      <c r="I231" s="15">
        <v>2.8662421521107864</v>
      </c>
      <c r="K231" t="s">
        <v>427</v>
      </c>
      <c r="L231" t="s">
        <v>428</v>
      </c>
      <c r="M231">
        <v>15.25</v>
      </c>
      <c r="N231" s="10">
        <v>-6.7081951704181603E-2</v>
      </c>
      <c r="O231" t="b">
        <v>1</v>
      </c>
    </row>
    <row r="232" spans="1:15">
      <c r="A232" t="s">
        <v>453</v>
      </c>
      <c r="B232" s="11" t="s">
        <v>538</v>
      </c>
      <c r="C232">
        <v>7</v>
      </c>
      <c r="D232">
        <v>2</v>
      </c>
      <c r="E232">
        <v>0</v>
      </c>
      <c r="F232" s="23">
        <v>14.36</v>
      </c>
      <c r="G232" s="23">
        <v>16.187999725341797</v>
      </c>
      <c r="H232" s="21">
        <v>0.12729803101265999</v>
      </c>
      <c r="I232" s="15">
        <v>6.0167132479898777</v>
      </c>
      <c r="K232" t="s">
        <v>453</v>
      </c>
      <c r="L232" t="s">
        <v>454</v>
      </c>
      <c r="M232">
        <v>17.916999816894531</v>
      </c>
      <c r="N232" s="10">
        <v>-9.6500536318720229E-2</v>
      </c>
      <c r="O232" t="b">
        <v>1</v>
      </c>
    </row>
    <row r="233" spans="1:15">
      <c r="A233" t="s">
        <v>443</v>
      </c>
      <c r="B233" t="s">
        <v>444</v>
      </c>
      <c r="C233">
        <v>4</v>
      </c>
      <c r="D233">
        <v>3</v>
      </c>
      <c r="E233">
        <v>0</v>
      </c>
      <c r="F233" s="23">
        <v>13.42</v>
      </c>
      <c r="G233" s="23">
        <v>14.75</v>
      </c>
      <c r="H233" s="21">
        <v>9.9105812220566331E-2</v>
      </c>
      <c r="I233" s="15">
        <v>5.5886736214605071</v>
      </c>
      <c r="K233" t="s">
        <v>443</v>
      </c>
      <c r="L233" t="s">
        <v>444</v>
      </c>
      <c r="M233">
        <v>15.562000274658203</v>
      </c>
      <c r="N233" s="10">
        <v>-5.2178399969604009E-2</v>
      </c>
      <c r="O233" t="b">
        <v>1</v>
      </c>
    </row>
    <row r="234" spans="1:15">
      <c r="A234" t="s">
        <v>421</v>
      </c>
      <c r="B234" s="11" t="s">
        <v>537</v>
      </c>
      <c r="C234">
        <v>9</v>
      </c>
      <c r="D234">
        <v>2</v>
      </c>
      <c r="E234">
        <v>0</v>
      </c>
      <c r="F234" s="23">
        <v>70.72</v>
      </c>
      <c r="G234" s="23">
        <v>74.726997375488281</v>
      </c>
      <c r="H234" s="21">
        <v>5.6660030761994946E-2</v>
      </c>
      <c r="I234" s="15">
        <v>1.6544117040224207</v>
      </c>
      <c r="K234" t="s">
        <v>421</v>
      </c>
      <c r="L234" t="s">
        <v>422</v>
      </c>
      <c r="M234">
        <v>74.818000793457031</v>
      </c>
      <c r="N234" s="10">
        <v>-1.2163305221155872E-3</v>
      </c>
      <c r="O234" t="b">
        <v>1</v>
      </c>
    </row>
    <row r="235" spans="1:15">
      <c r="H235" s="22" t="s">
        <v>494</v>
      </c>
      <c r="I235" s="15"/>
      <c r="O235" t="b">
        <v>1</v>
      </c>
    </row>
    <row r="236" spans="1:15">
      <c r="A236" s="16" t="s">
        <v>463</v>
      </c>
      <c r="H236" s="22" t="s">
        <v>494</v>
      </c>
      <c r="I236" s="15"/>
      <c r="O236" t="b">
        <v>0</v>
      </c>
    </row>
    <row r="237" spans="1:15">
      <c r="A237" t="s">
        <v>480</v>
      </c>
      <c r="B237" t="s">
        <v>481</v>
      </c>
      <c r="C237">
        <v>7</v>
      </c>
      <c r="D237">
        <v>2</v>
      </c>
      <c r="E237">
        <v>1</v>
      </c>
      <c r="F237" s="23">
        <v>9.82</v>
      </c>
      <c r="G237" s="23">
        <v>15.5</v>
      </c>
      <c r="H237" s="21">
        <v>0.57841140529531565</v>
      </c>
      <c r="I237" s="15">
        <v>7.3319758514279991</v>
      </c>
      <c r="K237" t="s">
        <v>480</v>
      </c>
      <c r="L237" t="s">
        <v>481</v>
      </c>
      <c r="M237">
        <v>17.431999206542969</v>
      </c>
      <c r="N237" s="10">
        <v>-0.1108306157917795</v>
      </c>
      <c r="O237" t="b">
        <v>1</v>
      </c>
    </row>
    <row r="238" spans="1:15">
      <c r="A238" t="s">
        <v>472</v>
      </c>
      <c r="B238" t="s">
        <v>473</v>
      </c>
      <c r="C238">
        <v>9</v>
      </c>
      <c r="D238">
        <v>2</v>
      </c>
      <c r="E238">
        <v>0</v>
      </c>
      <c r="F238" s="23">
        <v>10.77</v>
      </c>
      <c r="G238" s="23">
        <v>15.571999549865723</v>
      </c>
      <c r="H238" s="21">
        <v>0.44586811047964003</v>
      </c>
      <c r="I238" s="15">
        <v>2.0427112238431486</v>
      </c>
      <c r="K238" t="s">
        <v>472</v>
      </c>
      <c r="L238" t="s">
        <v>473</v>
      </c>
      <c r="M238">
        <v>16.628999710083008</v>
      </c>
      <c r="N238" s="10">
        <v>-6.3563664600725933E-2</v>
      </c>
      <c r="O238" t="b">
        <v>1</v>
      </c>
    </row>
    <row r="239" spans="1:15">
      <c r="A239" t="s">
        <v>468</v>
      </c>
      <c r="B239" t="s">
        <v>469</v>
      </c>
      <c r="C239">
        <v>13</v>
      </c>
      <c r="D239">
        <v>0</v>
      </c>
      <c r="E239">
        <v>0</v>
      </c>
      <c r="F239" s="23">
        <v>22.33</v>
      </c>
      <c r="G239" s="23">
        <v>32</v>
      </c>
      <c r="H239" s="21">
        <v>0.43304970891177796</v>
      </c>
      <c r="I239" s="15">
        <v>5.3739366219602145</v>
      </c>
      <c r="K239" t="s">
        <v>468</v>
      </c>
      <c r="L239" t="s">
        <v>469</v>
      </c>
      <c r="M239">
        <v>34.285999298095703</v>
      </c>
      <c r="N239" s="10">
        <v>-6.6674425272553489E-2</v>
      </c>
      <c r="O239" t="b">
        <v>1</v>
      </c>
    </row>
    <row r="240" spans="1:15">
      <c r="A240" t="s">
        <v>484</v>
      </c>
      <c r="B240" s="11" t="s">
        <v>555</v>
      </c>
      <c r="C240">
        <v>11</v>
      </c>
      <c r="D240">
        <v>1</v>
      </c>
      <c r="E240">
        <v>0</v>
      </c>
      <c r="F240" s="23">
        <v>36.96</v>
      </c>
      <c r="G240" s="23">
        <v>51.261001586914063</v>
      </c>
      <c r="H240" s="21">
        <v>0.3869318611178047</v>
      </c>
      <c r="I240" s="15">
        <v>5.6621593572360611</v>
      </c>
      <c r="K240" t="s">
        <v>484</v>
      </c>
      <c r="L240" t="s">
        <v>485</v>
      </c>
      <c r="M240">
        <v>56.159000396728516</v>
      </c>
      <c r="N240" s="10">
        <v>-8.7216630908903803E-2</v>
      </c>
      <c r="O240" t="b">
        <v>1</v>
      </c>
    </row>
    <row r="241" spans="1:15">
      <c r="A241" t="s">
        <v>490</v>
      </c>
      <c r="B241" t="s">
        <v>491</v>
      </c>
      <c r="C241">
        <v>9</v>
      </c>
      <c r="D241">
        <v>1</v>
      </c>
      <c r="E241">
        <v>0</v>
      </c>
      <c r="F241" s="23">
        <v>10.07</v>
      </c>
      <c r="G241" s="23">
        <v>13.699999809265137</v>
      </c>
      <c r="H241" s="21">
        <v>0.3604766444156044</v>
      </c>
      <c r="I241" s="15">
        <v>7.1499506316805306</v>
      </c>
      <c r="K241" t="s">
        <v>490</v>
      </c>
      <c r="L241" t="s">
        <v>491</v>
      </c>
      <c r="M241">
        <v>13.850000381469727</v>
      </c>
      <c r="N241" s="10">
        <v>-1.0830365925857987E-2</v>
      </c>
      <c r="O241" t="b">
        <v>1</v>
      </c>
    </row>
    <row r="242" spans="1:15">
      <c r="A242" t="s">
        <v>474</v>
      </c>
      <c r="B242" s="11" t="s">
        <v>554</v>
      </c>
      <c r="C242">
        <v>10</v>
      </c>
      <c r="D242">
        <v>4</v>
      </c>
      <c r="E242">
        <v>0</v>
      </c>
      <c r="F242" s="23">
        <v>31.51</v>
      </c>
      <c r="G242" s="23">
        <v>42.791000366210938</v>
      </c>
      <c r="H242" s="21">
        <v>0.35801334072392688</v>
      </c>
      <c r="I242" s="15">
        <v>5.8601395132730056</v>
      </c>
      <c r="K242" t="s">
        <v>474</v>
      </c>
      <c r="L242" t="s">
        <v>475</v>
      </c>
      <c r="M242">
        <v>45.060001373291016</v>
      </c>
      <c r="N242" s="10">
        <v>-5.0355102927826627E-2</v>
      </c>
      <c r="O242" t="b">
        <v>1</v>
      </c>
    </row>
    <row r="243" spans="1:15">
      <c r="A243" t="s">
        <v>466</v>
      </c>
      <c r="B243" s="11" t="s">
        <v>556</v>
      </c>
      <c r="C243">
        <v>9</v>
      </c>
      <c r="D243">
        <v>2</v>
      </c>
      <c r="E243">
        <v>0</v>
      </c>
      <c r="F243" s="23">
        <v>28.79</v>
      </c>
      <c r="G243" s="23">
        <v>39</v>
      </c>
      <c r="H243" s="21">
        <v>0.35463702674539777</v>
      </c>
      <c r="I243" s="15">
        <v>2.2924627517403393</v>
      </c>
      <c r="K243" t="s">
        <v>466</v>
      </c>
      <c r="L243" t="s">
        <v>467</v>
      </c>
      <c r="M243">
        <v>44.166999816894531</v>
      </c>
      <c r="N243" s="10">
        <v>-0.11698779265776792</v>
      </c>
      <c r="O243" t="b">
        <v>1</v>
      </c>
    </row>
    <row r="244" spans="1:15">
      <c r="A244" t="s">
        <v>476</v>
      </c>
      <c r="B244" t="s">
        <v>477</v>
      </c>
      <c r="C244">
        <v>3</v>
      </c>
      <c r="D244">
        <v>9</v>
      </c>
      <c r="E244">
        <v>1</v>
      </c>
      <c r="F244" s="23">
        <v>7.86</v>
      </c>
      <c r="G244" s="23">
        <v>10.211000442504883</v>
      </c>
      <c r="H244" s="21">
        <v>0.2991094710566008</v>
      </c>
      <c r="I244" s="15">
        <v>7.4635851777540205</v>
      </c>
      <c r="K244" t="s">
        <v>476</v>
      </c>
      <c r="L244" t="s">
        <v>477</v>
      </c>
      <c r="M244">
        <v>11.508000373840332</v>
      </c>
      <c r="N244" s="10">
        <v>-0.11270419614199471</v>
      </c>
      <c r="O244" t="b">
        <v>1</v>
      </c>
    </row>
    <row r="245" spans="1:15">
      <c r="A245" t="s">
        <v>470</v>
      </c>
      <c r="B245" s="11" t="s">
        <v>553</v>
      </c>
      <c r="C245">
        <v>5</v>
      </c>
      <c r="D245">
        <v>2</v>
      </c>
      <c r="E245">
        <v>0</v>
      </c>
      <c r="F245" s="23">
        <v>38.08</v>
      </c>
      <c r="G245" s="23">
        <v>45.5</v>
      </c>
      <c r="H245" s="21">
        <v>0.19485294117647065</v>
      </c>
      <c r="I245" s="15">
        <v>4.9957983634051155</v>
      </c>
      <c r="K245" t="s">
        <v>470</v>
      </c>
      <c r="L245" t="s">
        <v>471</v>
      </c>
      <c r="M245">
        <v>47.856998443603516</v>
      </c>
      <c r="N245" s="10">
        <v>-4.9250862366161371E-2</v>
      </c>
      <c r="O245" t="b">
        <v>1</v>
      </c>
    </row>
    <row r="246" spans="1:15">
      <c r="A246" t="s">
        <v>478</v>
      </c>
      <c r="B246" t="s">
        <v>479</v>
      </c>
      <c r="C246">
        <v>11</v>
      </c>
      <c r="D246">
        <v>1</v>
      </c>
      <c r="E246">
        <v>0</v>
      </c>
      <c r="F246" s="23">
        <v>27.3</v>
      </c>
      <c r="G246" s="23">
        <v>32.099998474121094</v>
      </c>
      <c r="H246" s="21">
        <v>0.17582411993117555</v>
      </c>
      <c r="I246" s="15">
        <v>4.1025641200306646</v>
      </c>
      <c r="K246" t="s">
        <v>478</v>
      </c>
      <c r="L246" t="s">
        <v>479</v>
      </c>
      <c r="M246">
        <v>31.726999282836914</v>
      </c>
      <c r="N246" s="10">
        <v>1.1756522826473473E-2</v>
      </c>
      <c r="O246" t="b">
        <v>1</v>
      </c>
    </row>
    <row r="247" spans="1:15">
      <c r="A247" t="s">
        <v>461</v>
      </c>
      <c r="B247" t="s">
        <v>462</v>
      </c>
      <c r="C247">
        <v>8</v>
      </c>
      <c r="D247">
        <v>7</v>
      </c>
      <c r="E247">
        <v>1</v>
      </c>
      <c r="F247" s="23">
        <v>48.48</v>
      </c>
      <c r="G247" s="23">
        <v>56.416999816894531</v>
      </c>
      <c r="H247" s="21">
        <v>0.16371699292274206</v>
      </c>
      <c r="I247" s="15">
        <v>5.919966760641671</v>
      </c>
      <c r="K247" t="s">
        <v>461</v>
      </c>
      <c r="L247" t="s">
        <v>462</v>
      </c>
      <c r="M247">
        <v>58.307998657226563</v>
      </c>
      <c r="N247" s="10">
        <v>-3.2431208134043286E-2</v>
      </c>
      <c r="O247" t="b">
        <v>1</v>
      </c>
    </row>
    <row r="248" spans="1:15">
      <c r="A248" t="s">
        <v>482</v>
      </c>
      <c r="B248" t="s">
        <v>483</v>
      </c>
      <c r="C248">
        <v>5</v>
      </c>
      <c r="D248">
        <v>7</v>
      </c>
      <c r="E248">
        <v>0</v>
      </c>
      <c r="F248" s="23">
        <v>38.97</v>
      </c>
      <c r="G248" s="23">
        <v>45.181999206542969</v>
      </c>
      <c r="H248" s="21">
        <v>0.15940464989845959</v>
      </c>
      <c r="I248" s="15">
        <v>6.312548211821845</v>
      </c>
      <c r="K248" t="s">
        <v>482</v>
      </c>
      <c r="L248" t="s">
        <v>483</v>
      </c>
      <c r="M248">
        <v>48.75</v>
      </c>
      <c r="N248" s="10">
        <v>-7.3189759865785256E-2</v>
      </c>
      <c r="O248" t="b">
        <v>1</v>
      </c>
    </row>
    <row r="249" spans="1:15">
      <c r="A249" t="s">
        <v>488</v>
      </c>
      <c r="B249" s="11" t="s">
        <v>557</v>
      </c>
      <c r="C249">
        <v>2</v>
      </c>
      <c r="D249">
        <v>5</v>
      </c>
      <c r="E249">
        <v>0</v>
      </c>
      <c r="F249" s="23">
        <v>31.29</v>
      </c>
      <c r="G249" s="23">
        <v>34.833000183105469</v>
      </c>
      <c r="H249" s="21">
        <v>0.11323107008966027</v>
      </c>
      <c r="I249" s="15">
        <v>5.7347394590295515</v>
      </c>
      <c r="K249" t="s">
        <v>488</v>
      </c>
      <c r="L249" t="s">
        <v>489</v>
      </c>
      <c r="M249">
        <v>36.929000854492188</v>
      </c>
      <c r="N249" s="10">
        <v>-5.6757578674965781E-2</v>
      </c>
      <c r="O249" t="b">
        <v>1</v>
      </c>
    </row>
    <row r="250" spans="1:15">
      <c r="A250" t="s">
        <v>486</v>
      </c>
      <c r="B250" t="s">
        <v>487</v>
      </c>
      <c r="C250">
        <v>4</v>
      </c>
      <c r="D250">
        <v>8</v>
      </c>
      <c r="E250">
        <v>1</v>
      </c>
      <c r="F250" s="23">
        <v>37.43</v>
      </c>
      <c r="G250" s="23">
        <v>37.375</v>
      </c>
      <c r="H250" s="21">
        <v>-1.4694095645204305E-3</v>
      </c>
      <c r="I250" s="15">
        <v>3.1675128034815376</v>
      </c>
      <c r="K250" t="s">
        <v>486</v>
      </c>
      <c r="L250" t="s">
        <v>487</v>
      </c>
      <c r="M250">
        <v>38.125</v>
      </c>
      <c r="N250" s="10">
        <v>-1.9672131147540985E-2</v>
      </c>
      <c r="O250" t="b">
        <v>1</v>
      </c>
    </row>
    <row r="251" spans="1:15">
      <c r="A251" t="s">
        <v>464</v>
      </c>
      <c r="B251" t="s">
        <v>465</v>
      </c>
      <c r="C251">
        <v>4</v>
      </c>
      <c r="D251">
        <v>9</v>
      </c>
      <c r="E251">
        <v>4</v>
      </c>
      <c r="F251" s="23">
        <v>56.85</v>
      </c>
      <c r="G251" s="23">
        <v>56.472999572753906</v>
      </c>
      <c r="H251" s="21">
        <v>-6.6314938829568192E-3</v>
      </c>
      <c r="I251" s="15">
        <v>4.1512751013119171</v>
      </c>
      <c r="K251" t="s">
        <v>464</v>
      </c>
      <c r="L251" t="s">
        <v>465</v>
      </c>
      <c r="M251">
        <v>57.951999664306641</v>
      </c>
      <c r="N251" s="10">
        <v>-2.5521122655301039E-2</v>
      </c>
      <c r="O251" t="b">
        <v>1</v>
      </c>
    </row>
    <row r="252" spans="1:15">
      <c r="A252" s="11" t="s">
        <v>552</v>
      </c>
      <c r="K252" t="s">
        <v>496</v>
      </c>
      <c r="L252" t="s">
        <v>497</v>
      </c>
      <c r="M252">
        <v>18.26099967956543</v>
      </c>
      <c r="N252" s="10">
        <v>-1</v>
      </c>
      <c r="O252" t="b">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F9B1A-72EF-4AE2-871C-879CD8EFB608}">
  <dimension ref="A1:Q252"/>
  <sheetViews>
    <sheetView topLeftCell="B219" zoomScale="89" zoomScaleNormal="89" workbookViewId="0">
      <selection activeCell="Q84" sqref="Q84"/>
    </sheetView>
  </sheetViews>
  <sheetFormatPr defaultRowHeight="14.5"/>
  <cols>
    <col min="1" max="1" width="19.1796875" customWidth="1"/>
    <col min="2" max="2" width="40.453125" customWidth="1"/>
    <col min="6" max="6" width="12.26953125" style="23" customWidth="1"/>
    <col min="7" max="7" width="14.1796875" style="23" customWidth="1"/>
    <col min="8" max="8" width="14.26953125" style="19" customWidth="1"/>
    <col min="9" max="9" width="10.54296875" style="19" bestFit="1" customWidth="1"/>
    <col min="14" max="14" width="8.7265625" style="26"/>
  </cols>
  <sheetData>
    <row r="1" spans="1:16">
      <c r="A1" t="s">
        <v>494</v>
      </c>
      <c r="B1" t="s">
        <v>494</v>
      </c>
    </row>
    <row r="2" spans="1:16" s="17" customFormat="1">
      <c r="A2" s="17" t="s">
        <v>494</v>
      </c>
      <c r="F2" s="24" t="s">
        <v>503</v>
      </c>
      <c r="G2" s="24" t="s">
        <v>558</v>
      </c>
      <c r="H2" s="20" t="s">
        <v>507</v>
      </c>
      <c r="I2" s="20"/>
      <c r="M2" s="17" t="s">
        <v>558</v>
      </c>
      <c r="N2" s="27"/>
    </row>
    <row r="3" spans="1:16" s="17" customFormat="1">
      <c r="A3" s="17" t="s">
        <v>4</v>
      </c>
      <c r="B3" s="17" t="s">
        <v>498</v>
      </c>
      <c r="C3" s="17" t="s">
        <v>499</v>
      </c>
      <c r="D3" s="17" t="s">
        <v>500</v>
      </c>
      <c r="E3" s="17" t="s">
        <v>501</v>
      </c>
      <c r="F3" s="24" t="s">
        <v>504</v>
      </c>
      <c r="G3" s="24" t="s">
        <v>559</v>
      </c>
      <c r="H3" s="20" t="s">
        <v>506</v>
      </c>
      <c r="I3" s="20" t="s">
        <v>505</v>
      </c>
      <c r="M3" s="17" t="s">
        <v>560</v>
      </c>
      <c r="N3" s="27"/>
    </row>
    <row r="4" spans="1:16">
      <c r="A4" s="16" t="s">
        <v>24</v>
      </c>
    </row>
    <row r="5" spans="1:16">
      <c r="A5" t="s">
        <v>417</v>
      </c>
      <c r="B5" t="s">
        <v>495</v>
      </c>
      <c r="C5">
        <v>11</v>
      </c>
      <c r="D5">
        <v>2</v>
      </c>
      <c r="E5">
        <v>0</v>
      </c>
      <c r="F5" s="23">
        <v>10.08</v>
      </c>
      <c r="G5" s="23">
        <v>23.312000274658203</v>
      </c>
      <c r="H5" s="21">
        <v>1.3126984399462502</v>
      </c>
      <c r="I5" s="15">
        <v>0</v>
      </c>
      <c r="N5" s="26" t="e">
        <v>#DIV/0!</v>
      </c>
      <c r="O5" t="b">
        <v>0</v>
      </c>
    </row>
    <row r="6" spans="1:16">
      <c r="A6" t="s">
        <v>164</v>
      </c>
      <c r="B6" t="s">
        <v>165</v>
      </c>
      <c r="C6">
        <v>7</v>
      </c>
      <c r="D6">
        <v>1</v>
      </c>
      <c r="E6">
        <v>0</v>
      </c>
      <c r="F6" s="23">
        <v>2.21</v>
      </c>
      <c r="G6" s="23">
        <v>3.46399998664856</v>
      </c>
      <c r="H6" s="21">
        <v>0.56742080843826248</v>
      </c>
      <c r="I6" s="15">
        <v>0</v>
      </c>
      <c r="K6" t="s">
        <v>164</v>
      </c>
      <c r="L6" t="s">
        <v>165</v>
      </c>
      <c r="M6">
        <v>2.6099998950958252</v>
      </c>
      <c r="N6" s="26">
        <v>0.32720311336310631</v>
      </c>
      <c r="O6" t="b">
        <v>1</v>
      </c>
      <c r="P6">
        <v>1</v>
      </c>
    </row>
    <row r="7" spans="1:16">
      <c r="A7" t="s">
        <v>294</v>
      </c>
      <c r="B7" t="s">
        <v>295</v>
      </c>
      <c r="C7">
        <v>6</v>
      </c>
      <c r="D7">
        <v>1</v>
      </c>
      <c r="E7">
        <v>0</v>
      </c>
      <c r="F7" s="23">
        <v>35.08</v>
      </c>
      <c r="G7" s="23">
        <v>39.580001831054688</v>
      </c>
      <c r="H7" s="21">
        <v>0.12827827340520778</v>
      </c>
      <c r="I7" s="15">
        <v>0</v>
      </c>
      <c r="K7" t="s">
        <v>294</v>
      </c>
      <c r="L7" t="s">
        <v>295</v>
      </c>
      <c r="M7">
        <v>31.892000198364258</v>
      </c>
      <c r="N7" s="26">
        <v>0.24106363930992161</v>
      </c>
      <c r="O7" t="b">
        <v>1</v>
      </c>
      <c r="P7">
        <v>2</v>
      </c>
    </row>
    <row r="8" spans="1:16">
      <c r="A8" t="s">
        <v>151</v>
      </c>
      <c r="B8" t="s">
        <v>152</v>
      </c>
      <c r="C8">
        <v>10</v>
      </c>
      <c r="D8">
        <v>1</v>
      </c>
      <c r="E8">
        <v>0</v>
      </c>
      <c r="F8" s="23">
        <v>57.37</v>
      </c>
      <c r="G8" s="23">
        <v>65.404998779296875</v>
      </c>
      <c r="H8" s="21">
        <v>0.14005575700360604</v>
      </c>
      <c r="I8" s="15">
        <v>0.20916855031861775</v>
      </c>
      <c r="K8" t="s">
        <v>151</v>
      </c>
      <c r="L8" t="s">
        <v>152</v>
      </c>
      <c r="M8">
        <v>56.58599853515625</v>
      </c>
      <c r="N8" s="26">
        <v>0.15585127898134515</v>
      </c>
      <c r="O8" t="b">
        <v>1</v>
      </c>
      <c r="P8">
        <v>3</v>
      </c>
    </row>
    <row r="9" spans="1:16">
      <c r="A9" t="s">
        <v>162</v>
      </c>
      <c r="B9" t="s">
        <v>163</v>
      </c>
      <c r="C9">
        <v>13</v>
      </c>
      <c r="D9">
        <v>1</v>
      </c>
      <c r="E9">
        <v>0</v>
      </c>
      <c r="F9" s="23">
        <v>42.16</v>
      </c>
      <c r="G9" s="23">
        <v>50.923000335693359</v>
      </c>
      <c r="H9" s="21">
        <v>0.20785105160563005</v>
      </c>
      <c r="I9" s="15">
        <v>3.2258064855434414</v>
      </c>
      <c r="K9" t="s">
        <v>162</v>
      </c>
      <c r="L9" t="s">
        <v>163</v>
      </c>
      <c r="M9">
        <v>44.423000335693359</v>
      </c>
      <c r="N9" s="26">
        <v>0.14632059858364241</v>
      </c>
      <c r="O9" t="b">
        <v>1</v>
      </c>
      <c r="P9">
        <v>4</v>
      </c>
    </row>
    <row r="10" spans="1:16">
      <c r="A10" t="s">
        <v>108</v>
      </c>
      <c r="B10" t="s">
        <v>109</v>
      </c>
      <c r="C10">
        <v>8</v>
      </c>
      <c r="D10">
        <v>5</v>
      </c>
      <c r="E10">
        <v>0</v>
      </c>
      <c r="F10" s="23">
        <v>26.87</v>
      </c>
      <c r="G10" s="23">
        <v>30.576999664306641</v>
      </c>
      <c r="H10" s="21">
        <v>0.1379605383069088</v>
      </c>
      <c r="I10" s="15">
        <v>0</v>
      </c>
      <c r="K10" t="s">
        <v>108</v>
      </c>
      <c r="L10" t="s">
        <v>109</v>
      </c>
      <c r="M10">
        <v>27.75</v>
      </c>
      <c r="N10" s="26">
        <v>0.10187386177681587</v>
      </c>
      <c r="O10" t="b">
        <v>1</v>
      </c>
      <c r="P10">
        <f>P9+1</f>
        <v>5</v>
      </c>
    </row>
    <row r="11" spans="1:16">
      <c r="A11" t="s">
        <v>98</v>
      </c>
      <c r="B11" t="s">
        <v>99</v>
      </c>
      <c r="C11">
        <v>9</v>
      </c>
      <c r="D11">
        <v>3</v>
      </c>
      <c r="E11">
        <v>0</v>
      </c>
      <c r="F11" s="23">
        <v>6.06</v>
      </c>
      <c r="G11" s="23">
        <v>7.9580001831054688</v>
      </c>
      <c r="H11" s="21">
        <v>0.31320135034743718</v>
      </c>
      <c r="I11" s="15">
        <v>1.4851485738659849</v>
      </c>
      <c r="K11" t="s">
        <v>98</v>
      </c>
      <c r="L11" t="s">
        <v>99</v>
      </c>
      <c r="M11">
        <v>7.2290000915527344</v>
      </c>
      <c r="N11" s="26">
        <v>0.10084383487622155</v>
      </c>
      <c r="O11" t="b">
        <v>1</v>
      </c>
      <c r="P11">
        <f t="shared" ref="P11:P73" si="0">P10+1</f>
        <v>6</v>
      </c>
    </row>
    <row r="12" spans="1:16">
      <c r="A12" t="s">
        <v>160</v>
      </c>
      <c r="B12" t="s">
        <v>161</v>
      </c>
      <c r="C12">
        <v>14</v>
      </c>
      <c r="D12">
        <v>2</v>
      </c>
      <c r="E12">
        <v>0</v>
      </c>
      <c r="F12" s="23">
        <v>23.44</v>
      </c>
      <c r="G12" s="23">
        <v>26.603000640869141</v>
      </c>
      <c r="H12" s="21">
        <v>0.13494030037837623</v>
      </c>
      <c r="I12" s="15">
        <v>2.9010239212993061</v>
      </c>
      <c r="K12" t="s">
        <v>160</v>
      </c>
      <c r="L12" t="s">
        <v>161</v>
      </c>
      <c r="M12">
        <v>24.222000122070313</v>
      </c>
      <c r="N12" s="26">
        <v>9.8299087887021214E-2</v>
      </c>
      <c r="O12" t="b">
        <v>1</v>
      </c>
      <c r="P12">
        <f t="shared" si="0"/>
        <v>7</v>
      </c>
    </row>
    <row r="13" spans="1:16">
      <c r="A13" t="s">
        <v>179</v>
      </c>
      <c r="B13" t="s">
        <v>180</v>
      </c>
      <c r="C13">
        <v>7</v>
      </c>
      <c r="D13">
        <v>0</v>
      </c>
      <c r="E13">
        <v>1</v>
      </c>
      <c r="F13" s="23">
        <v>1223.48</v>
      </c>
      <c r="G13" s="23">
        <v>1495.4000244140625</v>
      </c>
      <c r="H13" s="21">
        <v>0.22225130317950639</v>
      </c>
      <c r="I13" s="15">
        <v>1.1015300811219824</v>
      </c>
      <c r="K13" t="s">
        <v>179</v>
      </c>
      <c r="L13" t="s">
        <v>180</v>
      </c>
      <c r="M13">
        <v>1371.469970703125</v>
      </c>
      <c r="N13" s="26">
        <v>9.0362936380882664E-2</v>
      </c>
      <c r="O13" t="b">
        <v>1</v>
      </c>
      <c r="P13">
        <f t="shared" si="0"/>
        <v>8</v>
      </c>
    </row>
    <row r="14" spans="1:16">
      <c r="A14" t="s">
        <v>229</v>
      </c>
      <c r="B14" t="s">
        <v>230</v>
      </c>
      <c r="C14">
        <v>1</v>
      </c>
      <c r="D14">
        <v>5</v>
      </c>
      <c r="E14">
        <v>1</v>
      </c>
      <c r="F14" s="23">
        <v>10.36</v>
      </c>
      <c r="G14" s="23">
        <v>14.015999794006348</v>
      </c>
      <c r="H14" s="21">
        <v>0.35289573301219579</v>
      </c>
      <c r="I14" s="15">
        <v>0</v>
      </c>
      <c r="K14" t="s">
        <v>229</v>
      </c>
      <c r="L14" t="s">
        <v>230</v>
      </c>
      <c r="M14">
        <v>12.930000305175781</v>
      </c>
      <c r="N14" s="26">
        <v>8.3990677741581254E-2</v>
      </c>
      <c r="O14" t="b">
        <v>1</v>
      </c>
      <c r="P14">
        <f t="shared" si="0"/>
        <v>9</v>
      </c>
    </row>
    <row r="15" spans="1:16">
      <c r="A15" t="s">
        <v>136</v>
      </c>
      <c r="B15" t="s">
        <v>137</v>
      </c>
      <c r="C15">
        <v>17</v>
      </c>
      <c r="D15">
        <v>2</v>
      </c>
      <c r="E15">
        <v>0</v>
      </c>
      <c r="F15" s="23">
        <v>26.17</v>
      </c>
      <c r="G15" s="23">
        <v>33.419998168945313</v>
      </c>
      <c r="H15" s="21">
        <v>0.27703470267272873</v>
      </c>
      <c r="I15" s="15">
        <v>2.139854804677821</v>
      </c>
      <c r="K15" t="s">
        <v>136</v>
      </c>
      <c r="L15" t="s">
        <v>137</v>
      </c>
      <c r="M15">
        <v>30.867000579833984</v>
      </c>
      <c r="N15" s="26">
        <v>8.2709610300757616E-2</v>
      </c>
      <c r="O15" t="b">
        <v>1</v>
      </c>
      <c r="P15">
        <f t="shared" si="0"/>
        <v>10</v>
      </c>
    </row>
    <row r="16" spans="1:16">
      <c r="A16" t="s">
        <v>110</v>
      </c>
      <c r="B16" t="s">
        <v>111</v>
      </c>
      <c r="C16">
        <v>4</v>
      </c>
      <c r="D16">
        <v>4</v>
      </c>
      <c r="E16">
        <v>0</v>
      </c>
      <c r="F16" s="23">
        <v>4.1900000000000004</v>
      </c>
      <c r="G16" s="23">
        <v>5.0939998626708984</v>
      </c>
      <c r="H16" s="21">
        <v>0.21575175720069165</v>
      </c>
      <c r="I16" s="15">
        <v>0</v>
      </c>
      <c r="K16" t="s">
        <v>110</v>
      </c>
      <c r="L16" t="s">
        <v>111</v>
      </c>
      <c r="M16">
        <v>4.7189998626708984</v>
      </c>
      <c r="N16" s="26">
        <v>7.9465990869462419E-2</v>
      </c>
      <c r="O16" t="b">
        <v>1</v>
      </c>
      <c r="P16">
        <f t="shared" si="0"/>
        <v>11</v>
      </c>
    </row>
    <row r="17" spans="1:16">
      <c r="A17" t="s">
        <v>122</v>
      </c>
      <c r="B17" t="s">
        <v>123</v>
      </c>
      <c r="C17">
        <v>7</v>
      </c>
      <c r="D17">
        <v>11</v>
      </c>
      <c r="E17">
        <v>1</v>
      </c>
      <c r="F17" s="23">
        <v>78.5</v>
      </c>
      <c r="G17" s="23">
        <v>87.316001892089844</v>
      </c>
      <c r="H17" s="21">
        <v>0.11230575658713177</v>
      </c>
      <c r="I17" s="15">
        <v>2.547770700636943</v>
      </c>
      <c r="K17" t="s">
        <v>122</v>
      </c>
      <c r="L17" t="s">
        <v>123</v>
      </c>
      <c r="M17">
        <v>80.944000244140625</v>
      </c>
      <c r="N17" s="26">
        <v>7.8721111246419714E-2</v>
      </c>
      <c r="O17" t="b">
        <v>1</v>
      </c>
      <c r="P17">
        <f t="shared" si="0"/>
        <v>12</v>
      </c>
    </row>
    <row r="18" spans="1:16">
      <c r="A18" t="s">
        <v>134</v>
      </c>
      <c r="B18" t="s">
        <v>135</v>
      </c>
      <c r="C18">
        <v>11</v>
      </c>
      <c r="D18">
        <v>2</v>
      </c>
      <c r="E18">
        <v>0</v>
      </c>
      <c r="F18" s="23">
        <v>23.82</v>
      </c>
      <c r="G18" s="23">
        <v>30.684999465942383</v>
      </c>
      <c r="H18" s="21">
        <v>0.28820316817558278</v>
      </c>
      <c r="I18" s="15">
        <v>1.3781359574056093</v>
      </c>
      <c r="K18" t="s">
        <v>134</v>
      </c>
      <c r="L18" t="s">
        <v>135</v>
      </c>
      <c r="M18">
        <v>28.601999282836914</v>
      </c>
      <c r="N18" s="26">
        <v>7.2827083257617109E-2</v>
      </c>
      <c r="O18" t="b">
        <v>1</v>
      </c>
      <c r="P18">
        <f t="shared" si="0"/>
        <v>13</v>
      </c>
    </row>
    <row r="19" spans="1:16">
      <c r="A19" t="s">
        <v>381</v>
      </c>
      <c r="B19" t="s">
        <v>382</v>
      </c>
      <c r="C19">
        <v>7</v>
      </c>
      <c r="D19">
        <v>5</v>
      </c>
      <c r="E19">
        <v>0</v>
      </c>
      <c r="F19" s="23">
        <v>59.45</v>
      </c>
      <c r="G19" s="23">
        <v>72.111000061035156</v>
      </c>
      <c r="H19" s="21">
        <v>0.2129688824396157</v>
      </c>
      <c r="I19" s="15">
        <v>1.6797813073840835</v>
      </c>
      <c r="K19" t="s">
        <v>381</v>
      </c>
      <c r="L19" t="s">
        <v>382</v>
      </c>
      <c r="M19">
        <v>67.731002807617188</v>
      </c>
      <c r="N19" s="26">
        <v>6.4667538820573675E-2</v>
      </c>
      <c r="O19" t="b">
        <v>1</v>
      </c>
      <c r="P19">
        <f t="shared" si="0"/>
        <v>14</v>
      </c>
    </row>
    <row r="20" spans="1:16">
      <c r="A20" t="s">
        <v>55</v>
      </c>
      <c r="B20" t="s">
        <v>56</v>
      </c>
      <c r="C20">
        <v>13</v>
      </c>
      <c r="D20">
        <v>1</v>
      </c>
      <c r="E20">
        <v>0</v>
      </c>
      <c r="F20" s="23">
        <v>45.42</v>
      </c>
      <c r="G20" s="23">
        <v>52.209999084472656</v>
      </c>
      <c r="H20" s="21">
        <v>0.14949359499059126</v>
      </c>
      <c r="I20" s="15">
        <v>2.240517862774317</v>
      </c>
      <c r="K20" t="s">
        <v>55</v>
      </c>
      <c r="L20" t="s">
        <v>56</v>
      </c>
      <c r="M20">
        <v>49.347000122070313</v>
      </c>
      <c r="N20" s="26">
        <v>5.8017690139625634E-2</v>
      </c>
      <c r="O20" t="b">
        <v>1</v>
      </c>
      <c r="P20">
        <f t="shared" si="0"/>
        <v>15</v>
      </c>
    </row>
    <row r="21" spans="1:16">
      <c r="A21" t="s">
        <v>168</v>
      </c>
      <c r="B21" t="s">
        <v>169</v>
      </c>
      <c r="C21">
        <v>9</v>
      </c>
      <c r="D21">
        <v>1</v>
      </c>
      <c r="E21">
        <v>0</v>
      </c>
      <c r="F21" s="23">
        <v>14.9</v>
      </c>
      <c r="G21" s="23">
        <v>19.089000701904297</v>
      </c>
      <c r="H21" s="21">
        <v>0.28114098670498633</v>
      </c>
      <c r="I21" s="15">
        <v>0</v>
      </c>
      <c r="K21" t="s">
        <v>168</v>
      </c>
      <c r="L21" t="s">
        <v>169</v>
      </c>
      <c r="M21">
        <v>18.072999954223633</v>
      </c>
      <c r="N21" s="26">
        <v>5.6216496998508884E-2</v>
      </c>
      <c r="O21" t="b">
        <v>1</v>
      </c>
      <c r="P21">
        <f t="shared" si="0"/>
        <v>16</v>
      </c>
    </row>
    <row r="22" spans="1:16">
      <c r="A22" t="s">
        <v>87</v>
      </c>
      <c r="B22" t="s">
        <v>88</v>
      </c>
      <c r="C22">
        <v>14</v>
      </c>
      <c r="D22">
        <v>1</v>
      </c>
      <c r="E22">
        <v>0</v>
      </c>
      <c r="F22" s="23">
        <v>11.2</v>
      </c>
      <c r="G22" s="23">
        <v>14.730999946594238</v>
      </c>
      <c r="H22" s="21">
        <v>0.31526785237448562</v>
      </c>
      <c r="I22" s="15">
        <v>3.5714286246470044</v>
      </c>
      <c r="K22" t="s">
        <v>87</v>
      </c>
      <c r="L22" t="s">
        <v>88</v>
      </c>
      <c r="M22">
        <v>13.949999809265137</v>
      </c>
      <c r="N22" s="26">
        <v>5.5985673692295443E-2</v>
      </c>
      <c r="O22" t="b">
        <v>1</v>
      </c>
      <c r="P22">
        <f t="shared" si="0"/>
        <v>17</v>
      </c>
    </row>
    <row r="23" spans="1:16">
      <c r="A23" t="s">
        <v>116</v>
      </c>
      <c r="B23" t="s">
        <v>117</v>
      </c>
      <c r="C23">
        <v>11</v>
      </c>
      <c r="D23">
        <v>12</v>
      </c>
      <c r="E23">
        <v>0</v>
      </c>
      <c r="F23" s="23">
        <v>46.11</v>
      </c>
      <c r="G23" s="23">
        <v>54.668998718261719</v>
      </c>
      <c r="H23" s="21">
        <v>0.18562131247585598</v>
      </c>
      <c r="I23" s="15">
        <v>4.5109519056735081</v>
      </c>
      <c r="K23" t="s">
        <v>116</v>
      </c>
      <c r="L23" t="s">
        <v>117</v>
      </c>
      <c r="M23">
        <v>51.859001159667969</v>
      </c>
      <c r="N23" s="26">
        <v>5.4185339010716517E-2</v>
      </c>
      <c r="O23" t="b">
        <v>1</v>
      </c>
      <c r="P23">
        <f t="shared" si="0"/>
        <v>18</v>
      </c>
    </row>
    <row r="24" spans="1:16">
      <c r="A24" t="s">
        <v>156</v>
      </c>
      <c r="B24" t="s">
        <v>157</v>
      </c>
      <c r="C24">
        <v>15</v>
      </c>
      <c r="D24">
        <v>8</v>
      </c>
      <c r="E24">
        <v>0</v>
      </c>
      <c r="F24" s="23">
        <v>91.55</v>
      </c>
      <c r="G24" s="23">
        <v>98.61199951171875</v>
      </c>
      <c r="H24" s="21">
        <v>7.7138170526693098E-2</v>
      </c>
      <c r="I24" s="15">
        <v>4.3691971600218462</v>
      </c>
      <c r="K24" t="s">
        <v>156</v>
      </c>
      <c r="L24" t="s">
        <v>157</v>
      </c>
      <c r="M24">
        <v>93.65899658203125</v>
      </c>
      <c r="N24" s="26">
        <v>5.2883365297955238E-2</v>
      </c>
      <c r="O24" t="b">
        <v>1</v>
      </c>
      <c r="P24">
        <f t="shared" si="0"/>
        <v>19</v>
      </c>
    </row>
    <row r="25" spans="1:16">
      <c r="A25" t="s">
        <v>128</v>
      </c>
      <c r="B25" t="s">
        <v>129</v>
      </c>
      <c r="C25">
        <v>11</v>
      </c>
      <c r="D25">
        <v>2</v>
      </c>
      <c r="E25">
        <v>0</v>
      </c>
      <c r="F25" s="23">
        <v>4.24</v>
      </c>
      <c r="G25" s="23">
        <v>6.0710000991821289</v>
      </c>
      <c r="H25" s="21">
        <v>0.43183964603352087</v>
      </c>
      <c r="I25" s="15">
        <v>3.537735989633596</v>
      </c>
      <c r="K25" t="s">
        <v>128</v>
      </c>
      <c r="L25" t="s">
        <v>129</v>
      </c>
      <c r="M25">
        <v>5.7680001258850098</v>
      </c>
      <c r="N25" s="26">
        <v>5.2531200881454299E-2</v>
      </c>
      <c r="O25" t="b">
        <v>1</v>
      </c>
      <c r="P25">
        <f t="shared" si="0"/>
        <v>20</v>
      </c>
    </row>
    <row r="26" spans="1:16">
      <c r="A26" t="s">
        <v>77</v>
      </c>
      <c r="B26" t="s">
        <v>78</v>
      </c>
      <c r="C26">
        <v>15</v>
      </c>
      <c r="D26">
        <v>2</v>
      </c>
      <c r="E26">
        <v>0</v>
      </c>
      <c r="F26" s="23">
        <v>76.8</v>
      </c>
      <c r="G26" s="23">
        <v>82.932998657226563</v>
      </c>
      <c r="H26" s="21">
        <v>7.9856753349304241E-2</v>
      </c>
      <c r="I26" s="15">
        <v>0.72916666977107525</v>
      </c>
      <c r="K26" t="s">
        <v>77</v>
      </c>
      <c r="L26" t="s">
        <v>78</v>
      </c>
      <c r="M26">
        <v>79.199996948242188</v>
      </c>
      <c r="N26" s="26">
        <v>4.713386177809982E-2</v>
      </c>
      <c r="O26" t="b">
        <v>1</v>
      </c>
      <c r="P26">
        <f t="shared" si="0"/>
        <v>21</v>
      </c>
    </row>
    <row r="27" spans="1:16">
      <c r="A27" t="s">
        <v>259</v>
      </c>
      <c r="B27" s="11" t="s">
        <v>528</v>
      </c>
      <c r="C27">
        <v>3</v>
      </c>
      <c r="D27">
        <v>6</v>
      </c>
      <c r="E27">
        <v>0</v>
      </c>
      <c r="F27" s="23">
        <v>39.299999999999997</v>
      </c>
      <c r="G27" s="23">
        <v>41.312000274658203</v>
      </c>
      <c r="H27" s="21">
        <v>5.1195935741939085E-2</v>
      </c>
      <c r="I27" s="15">
        <v>1.7557251847730642</v>
      </c>
      <c r="K27" t="s">
        <v>259</v>
      </c>
      <c r="L27" t="s">
        <v>260</v>
      </c>
      <c r="M27">
        <v>39.643001556396484</v>
      </c>
      <c r="N27" s="26">
        <v>4.2100715201581956E-2</v>
      </c>
      <c r="O27" t="b">
        <v>1</v>
      </c>
      <c r="P27">
        <f t="shared" si="0"/>
        <v>22</v>
      </c>
    </row>
    <row r="28" spans="1:16">
      <c r="A28" t="s">
        <v>138</v>
      </c>
      <c r="B28" t="s">
        <v>139</v>
      </c>
      <c r="C28">
        <v>15</v>
      </c>
      <c r="D28">
        <v>1</v>
      </c>
      <c r="E28">
        <v>0</v>
      </c>
      <c r="F28" s="23">
        <v>72.88</v>
      </c>
      <c r="G28" s="23">
        <v>84.405998229980469</v>
      </c>
      <c r="H28" s="21">
        <v>0.15815035990642801</v>
      </c>
      <c r="I28" s="15">
        <v>1.4270032407423539</v>
      </c>
      <c r="K28" t="s">
        <v>138</v>
      </c>
      <c r="L28" t="s">
        <v>139</v>
      </c>
      <c r="M28">
        <v>81</v>
      </c>
      <c r="N28" s="26">
        <v>4.2049360863956407E-2</v>
      </c>
      <c r="O28" t="b">
        <v>1</v>
      </c>
      <c r="P28">
        <f t="shared" si="0"/>
        <v>23</v>
      </c>
    </row>
    <row r="29" spans="1:16">
      <c r="A29" t="s">
        <v>183</v>
      </c>
      <c r="B29" t="s">
        <v>184</v>
      </c>
      <c r="C29">
        <v>3</v>
      </c>
      <c r="D29">
        <v>1</v>
      </c>
      <c r="E29">
        <v>0</v>
      </c>
      <c r="F29" s="23">
        <v>82.45</v>
      </c>
      <c r="G29" s="23">
        <v>106.75</v>
      </c>
      <c r="H29" s="21">
        <v>0.2947240751970891</v>
      </c>
      <c r="I29" s="15">
        <v>0.48514251784167911</v>
      </c>
      <c r="K29" t="s">
        <v>183</v>
      </c>
      <c r="L29" t="s">
        <v>184</v>
      </c>
      <c r="M29">
        <v>103</v>
      </c>
      <c r="N29" s="26">
        <v>3.640776699029126E-2</v>
      </c>
      <c r="O29" t="b">
        <v>1</v>
      </c>
      <c r="P29">
        <f t="shared" si="0"/>
        <v>24</v>
      </c>
    </row>
    <row r="30" spans="1:16">
      <c r="A30" t="s">
        <v>377</v>
      </c>
      <c r="B30" t="s">
        <v>536</v>
      </c>
      <c r="C30">
        <v>8</v>
      </c>
      <c r="D30">
        <v>4</v>
      </c>
      <c r="E30">
        <v>0</v>
      </c>
      <c r="F30" s="23">
        <v>18.399999999999999</v>
      </c>
      <c r="G30" s="23">
        <v>19.849000930786133</v>
      </c>
      <c r="H30" s="21">
        <v>7.8750050586202949E-2</v>
      </c>
      <c r="I30" s="15">
        <v>0.73625001570452819</v>
      </c>
      <c r="K30" t="s">
        <v>377</v>
      </c>
      <c r="L30" t="s">
        <v>378</v>
      </c>
      <c r="M30">
        <v>19.16200065612793</v>
      </c>
      <c r="N30" s="26">
        <v>3.585222059986222E-2</v>
      </c>
      <c r="O30" t="b">
        <v>1</v>
      </c>
      <c r="P30">
        <f t="shared" si="0"/>
        <v>25</v>
      </c>
    </row>
    <row r="31" spans="1:16">
      <c r="A31" t="s">
        <v>132</v>
      </c>
      <c r="B31" t="s">
        <v>133</v>
      </c>
      <c r="C31">
        <v>6</v>
      </c>
      <c r="D31">
        <v>2</v>
      </c>
      <c r="E31">
        <v>0</v>
      </c>
      <c r="F31" s="23">
        <v>7.93</v>
      </c>
      <c r="G31" s="23">
        <v>9.375</v>
      </c>
      <c r="H31" s="21">
        <v>0.18221941992433799</v>
      </c>
      <c r="I31" s="15">
        <v>5.0441362668406615</v>
      </c>
      <c r="K31" t="s">
        <v>132</v>
      </c>
      <c r="L31" t="s">
        <v>133</v>
      </c>
      <c r="M31">
        <v>9.0620002746582031</v>
      </c>
      <c r="N31" s="26">
        <v>3.4539805325000665E-2</v>
      </c>
      <c r="O31" t="b">
        <v>1</v>
      </c>
      <c r="P31">
        <f t="shared" si="0"/>
        <v>26</v>
      </c>
    </row>
    <row r="32" spans="1:16">
      <c r="A32" t="s">
        <v>100</v>
      </c>
      <c r="B32" t="s">
        <v>101</v>
      </c>
      <c r="C32">
        <v>5</v>
      </c>
      <c r="D32">
        <v>2</v>
      </c>
      <c r="E32">
        <v>0</v>
      </c>
      <c r="F32" s="23">
        <v>14.55</v>
      </c>
      <c r="G32" s="23">
        <v>17.5</v>
      </c>
      <c r="H32" s="21">
        <v>0.20274914089347074</v>
      </c>
      <c r="I32" s="15">
        <v>3.2989689984272439</v>
      </c>
      <c r="K32" t="s">
        <v>100</v>
      </c>
      <c r="L32" t="s">
        <v>101</v>
      </c>
      <c r="M32">
        <v>16.929000854492188</v>
      </c>
      <c r="N32" s="26">
        <v>3.3729051727012897E-2</v>
      </c>
      <c r="O32" t="b">
        <v>1</v>
      </c>
      <c r="P32">
        <f t="shared" si="0"/>
        <v>27</v>
      </c>
    </row>
    <row r="33" spans="1:16">
      <c r="A33" t="s">
        <v>93</v>
      </c>
      <c r="B33" t="s">
        <v>94</v>
      </c>
      <c r="C33">
        <v>8</v>
      </c>
      <c r="D33">
        <v>5</v>
      </c>
      <c r="E33">
        <v>0</v>
      </c>
      <c r="F33" s="23">
        <v>13.45</v>
      </c>
      <c r="G33" s="23">
        <v>16.5</v>
      </c>
      <c r="H33" s="21">
        <v>0.22676579925650564</v>
      </c>
      <c r="I33" s="15">
        <v>0</v>
      </c>
      <c r="K33" t="s">
        <v>93</v>
      </c>
      <c r="L33" t="s">
        <v>94</v>
      </c>
      <c r="M33">
        <v>15.980999946594238</v>
      </c>
      <c r="N33" s="26">
        <v>3.2476068777934478E-2</v>
      </c>
      <c r="O33" t="b">
        <v>1</v>
      </c>
      <c r="P33">
        <f t="shared" si="0"/>
        <v>28</v>
      </c>
    </row>
    <row r="34" spans="1:16">
      <c r="A34" t="s">
        <v>158</v>
      </c>
      <c r="B34" t="s">
        <v>159</v>
      </c>
      <c r="C34">
        <v>6</v>
      </c>
      <c r="D34">
        <v>7</v>
      </c>
      <c r="E34">
        <v>0</v>
      </c>
      <c r="F34" s="23">
        <v>24.75</v>
      </c>
      <c r="G34" s="23">
        <v>27.346000671386719</v>
      </c>
      <c r="H34" s="21">
        <v>0.104888916015625</v>
      </c>
      <c r="I34" s="15">
        <v>3.8787877920902138</v>
      </c>
      <c r="K34" t="s">
        <v>158</v>
      </c>
      <c r="L34" t="s">
        <v>159</v>
      </c>
      <c r="M34">
        <v>26.5</v>
      </c>
      <c r="N34" s="26">
        <v>3.1924553637234669E-2</v>
      </c>
      <c r="O34" t="b">
        <v>1</v>
      </c>
      <c r="P34">
        <f t="shared" si="0"/>
        <v>29</v>
      </c>
    </row>
    <row r="35" spans="1:16">
      <c r="A35" t="s">
        <v>102</v>
      </c>
      <c r="B35" t="s">
        <v>103</v>
      </c>
      <c r="C35">
        <v>7</v>
      </c>
      <c r="D35">
        <v>3</v>
      </c>
      <c r="E35">
        <v>0</v>
      </c>
      <c r="F35" s="23">
        <v>31.43</v>
      </c>
      <c r="G35" s="23">
        <v>39.950000762939453</v>
      </c>
      <c r="H35" s="21">
        <v>0.27107861161118213</v>
      </c>
      <c r="I35" s="15">
        <v>4.7725103404390712</v>
      </c>
      <c r="K35" t="s">
        <v>102</v>
      </c>
      <c r="L35" t="s">
        <v>103</v>
      </c>
      <c r="M35">
        <v>38.75</v>
      </c>
      <c r="N35" s="26">
        <v>3.0967761624243952E-2</v>
      </c>
      <c r="O35" t="b">
        <v>1</v>
      </c>
      <c r="P35">
        <f t="shared" si="0"/>
        <v>30</v>
      </c>
    </row>
    <row r="36" spans="1:16">
      <c r="A36" t="s">
        <v>90</v>
      </c>
      <c r="B36" t="s">
        <v>91</v>
      </c>
      <c r="C36">
        <v>12</v>
      </c>
      <c r="D36">
        <v>2</v>
      </c>
      <c r="E36">
        <v>0</v>
      </c>
      <c r="F36" s="23">
        <v>10.66</v>
      </c>
      <c r="G36" s="23">
        <v>14.53600025177002</v>
      </c>
      <c r="H36" s="21">
        <v>0.36360227502533016</v>
      </c>
      <c r="I36" s="15">
        <v>6.8442777889530833</v>
      </c>
      <c r="K36" t="s">
        <v>90</v>
      </c>
      <c r="L36" t="s">
        <v>91</v>
      </c>
      <c r="M36">
        <v>14.100000381469727</v>
      </c>
      <c r="N36" s="26">
        <v>3.0921975780460662E-2</v>
      </c>
      <c r="O36" t="b">
        <v>1</v>
      </c>
      <c r="P36">
        <f t="shared" si="0"/>
        <v>31</v>
      </c>
    </row>
    <row r="37" spans="1:16">
      <c r="A37" t="s">
        <v>333</v>
      </c>
      <c r="B37" t="s">
        <v>334</v>
      </c>
      <c r="C37">
        <v>3</v>
      </c>
      <c r="D37">
        <v>6</v>
      </c>
      <c r="E37">
        <v>0</v>
      </c>
      <c r="F37" s="23">
        <v>6.67</v>
      </c>
      <c r="G37" s="23">
        <v>8.3280000686645508</v>
      </c>
      <c r="H37" s="21">
        <v>0.2485757224384634</v>
      </c>
      <c r="I37" s="15">
        <v>0</v>
      </c>
      <c r="K37" t="s">
        <v>333</v>
      </c>
      <c r="L37" t="s">
        <v>334</v>
      </c>
      <c r="M37">
        <v>8.1059999465942383</v>
      </c>
      <c r="N37" s="26">
        <v>2.7387135891061357E-2</v>
      </c>
      <c r="O37" t="b">
        <v>1</v>
      </c>
      <c r="P37">
        <f t="shared" si="0"/>
        <v>32</v>
      </c>
    </row>
    <row r="38" spans="1:16">
      <c r="A38" t="s">
        <v>319</v>
      </c>
      <c r="B38" t="s">
        <v>320</v>
      </c>
      <c r="C38">
        <v>6</v>
      </c>
      <c r="D38">
        <v>1</v>
      </c>
      <c r="E38">
        <v>0</v>
      </c>
      <c r="F38" s="23">
        <v>74.59</v>
      </c>
      <c r="G38" s="23">
        <v>79.833000183105469</v>
      </c>
      <c r="H38" s="21">
        <v>7.0290926171141771E-2</v>
      </c>
      <c r="I38" s="15">
        <v>1.2334093265709887</v>
      </c>
      <c r="K38" t="s">
        <v>319</v>
      </c>
      <c r="L38" t="s">
        <v>320</v>
      </c>
      <c r="M38">
        <v>77.833000183105469</v>
      </c>
      <c r="N38" s="26">
        <v>2.5696041464352067E-2</v>
      </c>
      <c r="O38" t="b">
        <v>1</v>
      </c>
      <c r="P38">
        <f t="shared" si="0"/>
        <v>33</v>
      </c>
    </row>
    <row r="39" spans="1:16">
      <c r="A39" t="s">
        <v>120</v>
      </c>
      <c r="B39" t="s">
        <v>121</v>
      </c>
      <c r="C39">
        <v>10</v>
      </c>
      <c r="D39">
        <v>3</v>
      </c>
      <c r="E39">
        <v>0</v>
      </c>
      <c r="F39" s="23">
        <v>10.33</v>
      </c>
      <c r="G39" s="23">
        <v>12.86400032043457</v>
      </c>
      <c r="H39" s="21">
        <v>0.2453049680962798</v>
      </c>
      <c r="I39" s="15">
        <v>0</v>
      </c>
      <c r="K39" t="s">
        <v>120</v>
      </c>
      <c r="L39" t="s">
        <v>121</v>
      </c>
      <c r="M39">
        <v>12.545999526977539</v>
      </c>
      <c r="N39" s="26">
        <v>2.5346788254952287E-2</v>
      </c>
      <c r="O39" t="b">
        <v>1</v>
      </c>
      <c r="P39">
        <f t="shared" si="0"/>
        <v>34</v>
      </c>
    </row>
    <row r="40" spans="1:16">
      <c r="A40" t="s">
        <v>325</v>
      </c>
      <c r="B40" t="s">
        <v>326</v>
      </c>
      <c r="C40">
        <v>11</v>
      </c>
      <c r="D40">
        <v>5</v>
      </c>
      <c r="E40">
        <v>0</v>
      </c>
      <c r="F40" s="23">
        <v>7.58</v>
      </c>
      <c r="G40" s="23">
        <v>8.805999755859375</v>
      </c>
      <c r="H40" s="21">
        <v>0.16174139259358508</v>
      </c>
      <c r="I40" s="15">
        <v>2.1414775253914908</v>
      </c>
      <c r="K40" t="s">
        <v>325</v>
      </c>
      <c r="L40" t="s">
        <v>326</v>
      </c>
      <c r="M40">
        <v>8.5979995727539063</v>
      </c>
      <c r="N40" s="26">
        <v>2.419169498037636E-2</v>
      </c>
      <c r="O40" t="b">
        <v>1</v>
      </c>
      <c r="P40">
        <f t="shared" si="0"/>
        <v>35</v>
      </c>
    </row>
    <row r="41" spans="1:16">
      <c r="A41" t="s">
        <v>147</v>
      </c>
      <c r="B41" t="s">
        <v>148</v>
      </c>
      <c r="C41">
        <v>8</v>
      </c>
      <c r="D41">
        <v>3</v>
      </c>
      <c r="E41">
        <v>0</v>
      </c>
      <c r="F41" s="23">
        <v>15.03</v>
      </c>
      <c r="G41" s="23">
        <v>16.840999603271484</v>
      </c>
      <c r="H41" s="21">
        <v>0.1204923222402851</v>
      </c>
      <c r="I41" s="15">
        <v>8.7824354787231371</v>
      </c>
      <c r="K41" t="s">
        <v>147</v>
      </c>
      <c r="L41" t="s">
        <v>148</v>
      </c>
      <c r="M41">
        <v>16.472000122070313</v>
      </c>
      <c r="N41" s="26">
        <v>2.2401619625218503E-2</v>
      </c>
      <c r="O41" t="b">
        <v>1</v>
      </c>
      <c r="P41">
        <f t="shared" si="0"/>
        <v>36</v>
      </c>
    </row>
    <row r="42" spans="1:16">
      <c r="A42" t="s">
        <v>306</v>
      </c>
      <c r="B42" s="11" t="s">
        <v>530</v>
      </c>
      <c r="C42">
        <v>25</v>
      </c>
      <c r="D42">
        <v>25</v>
      </c>
      <c r="E42">
        <v>1</v>
      </c>
      <c r="F42" s="23">
        <v>84.06</v>
      </c>
      <c r="G42" s="23">
        <v>93.46600341796875</v>
      </c>
      <c r="H42" s="21">
        <v>0.11189630523398462</v>
      </c>
      <c r="I42" s="15">
        <v>0</v>
      </c>
      <c r="K42" t="s">
        <v>306</v>
      </c>
      <c r="L42" t="s">
        <v>307</v>
      </c>
      <c r="M42">
        <v>91.474998474121094</v>
      </c>
      <c r="N42" s="26">
        <v>2.1765564111060634E-2</v>
      </c>
      <c r="O42" t="b">
        <v>1</v>
      </c>
      <c r="P42">
        <f t="shared" si="0"/>
        <v>37</v>
      </c>
    </row>
    <row r="43" spans="1:16">
      <c r="A43" t="s">
        <v>104</v>
      </c>
      <c r="B43" t="s">
        <v>105</v>
      </c>
      <c r="C43">
        <v>12</v>
      </c>
      <c r="D43">
        <v>0</v>
      </c>
      <c r="E43">
        <v>0</v>
      </c>
      <c r="F43" s="23">
        <v>8.1999999999999993</v>
      </c>
      <c r="G43" s="23">
        <v>10.682000160217285</v>
      </c>
      <c r="H43" s="21">
        <v>0.30268294636796172</v>
      </c>
      <c r="I43" s="15">
        <v>0</v>
      </c>
      <c r="K43" t="s">
        <v>104</v>
      </c>
      <c r="L43" t="s">
        <v>105</v>
      </c>
      <c r="M43">
        <v>10.454999923706055</v>
      </c>
      <c r="N43" s="26">
        <v>2.1712122254206975E-2</v>
      </c>
      <c r="O43" t="b">
        <v>1</v>
      </c>
      <c r="P43">
        <f t="shared" si="0"/>
        <v>38</v>
      </c>
    </row>
    <row r="44" spans="1:16">
      <c r="A44" t="s">
        <v>361</v>
      </c>
      <c r="B44" t="s">
        <v>362</v>
      </c>
      <c r="C44">
        <v>6</v>
      </c>
      <c r="D44">
        <v>4</v>
      </c>
      <c r="E44">
        <v>1</v>
      </c>
      <c r="F44" s="23">
        <v>15.33</v>
      </c>
      <c r="G44" s="23">
        <v>17.236000061035156</v>
      </c>
      <c r="H44" s="21">
        <v>0.1243313803675901</v>
      </c>
      <c r="I44" s="15">
        <v>0</v>
      </c>
      <c r="K44" t="s">
        <v>361</v>
      </c>
      <c r="L44" t="s">
        <v>362</v>
      </c>
      <c r="M44">
        <v>16.899999618530273</v>
      </c>
      <c r="N44" s="26">
        <v>1.9881683437227404E-2</v>
      </c>
      <c r="O44" t="b">
        <v>1</v>
      </c>
      <c r="P44">
        <f t="shared" si="0"/>
        <v>39</v>
      </c>
    </row>
    <row r="45" spans="1:16">
      <c r="A45" t="s">
        <v>353</v>
      </c>
      <c r="B45" t="s">
        <v>354</v>
      </c>
      <c r="C45">
        <v>13</v>
      </c>
      <c r="D45">
        <v>2</v>
      </c>
      <c r="E45">
        <v>0</v>
      </c>
      <c r="F45" s="23">
        <v>61.39</v>
      </c>
      <c r="G45" s="23">
        <v>74.505996704101563</v>
      </c>
      <c r="H45" s="21">
        <v>0.21365037797852357</v>
      </c>
      <c r="I45" s="15">
        <v>1.3257859486829848</v>
      </c>
      <c r="K45" t="s">
        <v>353</v>
      </c>
      <c r="L45" t="s">
        <v>354</v>
      </c>
      <c r="M45">
        <v>73.058998107910156</v>
      </c>
      <c r="N45" s="26">
        <v>1.9805891589892176E-2</v>
      </c>
      <c r="O45" t="b">
        <v>1</v>
      </c>
      <c r="P45">
        <f t="shared" si="0"/>
        <v>40</v>
      </c>
    </row>
    <row r="46" spans="1:16">
      <c r="A46" t="s">
        <v>310</v>
      </c>
      <c r="B46" t="s">
        <v>311</v>
      </c>
      <c r="C46">
        <v>14</v>
      </c>
      <c r="D46">
        <v>2</v>
      </c>
      <c r="E46">
        <v>1</v>
      </c>
      <c r="F46" s="23">
        <v>138.18</v>
      </c>
      <c r="G46" s="23">
        <v>154</v>
      </c>
      <c r="H46" s="21">
        <v>0.11448834853090167</v>
      </c>
      <c r="I46" s="15">
        <v>0</v>
      </c>
      <c r="K46" t="s">
        <v>310</v>
      </c>
      <c r="L46" t="s">
        <v>311</v>
      </c>
      <c r="M46">
        <v>151.06700134277344</v>
      </c>
      <c r="N46" s="26">
        <v>1.9415217295347922E-2</v>
      </c>
      <c r="O46" t="b">
        <v>1</v>
      </c>
      <c r="P46">
        <f t="shared" si="0"/>
        <v>41</v>
      </c>
    </row>
    <row r="47" spans="1:16">
      <c r="A47" t="s">
        <v>234</v>
      </c>
      <c r="B47" s="11" t="s">
        <v>522</v>
      </c>
      <c r="C47">
        <v>4</v>
      </c>
      <c r="D47">
        <v>0</v>
      </c>
      <c r="E47">
        <v>0</v>
      </c>
      <c r="F47" s="23">
        <v>10.73</v>
      </c>
      <c r="G47" s="23">
        <v>12.625</v>
      </c>
      <c r="H47" s="21">
        <v>0.17660764212488345</v>
      </c>
      <c r="I47" s="15">
        <v>5.7036345624968146</v>
      </c>
      <c r="K47" t="s">
        <v>234</v>
      </c>
      <c r="L47" t="s">
        <v>235</v>
      </c>
      <c r="M47">
        <v>12.399999618530273</v>
      </c>
      <c r="N47" s="26">
        <v>1.8145192612223245E-2</v>
      </c>
      <c r="O47" t="b">
        <v>1</v>
      </c>
      <c r="P47">
        <f t="shared" si="0"/>
        <v>42</v>
      </c>
    </row>
    <row r="48" spans="1:16">
      <c r="A48" t="s">
        <v>118</v>
      </c>
      <c r="B48" t="s">
        <v>119</v>
      </c>
      <c r="C48">
        <v>9</v>
      </c>
      <c r="D48">
        <v>0</v>
      </c>
      <c r="E48">
        <v>0</v>
      </c>
      <c r="F48" s="23">
        <v>10.85</v>
      </c>
      <c r="G48" s="23">
        <v>13.458000183105469</v>
      </c>
      <c r="H48" s="21">
        <v>0.24036868047055016</v>
      </c>
      <c r="I48" s="15">
        <v>0</v>
      </c>
      <c r="K48" t="s">
        <v>118</v>
      </c>
      <c r="L48" t="s">
        <v>119</v>
      </c>
      <c r="M48">
        <v>13.222000122070313</v>
      </c>
      <c r="N48" s="26">
        <v>1.7849043931048091E-2</v>
      </c>
      <c r="O48" t="b">
        <v>1</v>
      </c>
      <c r="P48">
        <f t="shared" si="0"/>
        <v>43</v>
      </c>
    </row>
    <row r="49" spans="1:16">
      <c r="A49" t="s">
        <v>347</v>
      </c>
      <c r="B49" t="s">
        <v>348</v>
      </c>
      <c r="C49">
        <v>4</v>
      </c>
      <c r="D49">
        <v>0</v>
      </c>
      <c r="E49">
        <v>0</v>
      </c>
      <c r="F49" s="23">
        <v>16.03</v>
      </c>
      <c r="G49" s="23">
        <v>54.235000610351563</v>
      </c>
      <c r="H49" s="21">
        <v>2.3833437685808834</v>
      </c>
      <c r="I49" s="15">
        <v>0</v>
      </c>
      <c r="K49" t="s">
        <v>347</v>
      </c>
      <c r="L49" t="s">
        <v>348</v>
      </c>
      <c r="M49">
        <v>53.339000701904297</v>
      </c>
      <c r="N49" s="26">
        <v>1.6798213252151851E-2</v>
      </c>
      <c r="O49" t="b">
        <v>1</v>
      </c>
      <c r="P49">
        <f t="shared" si="0"/>
        <v>44</v>
      </c>
    </row>
    <row r="50" spans="1:16">
      <c r="A50" t="s">
        <v>225</v>
      </c>
      <c r="B50" t="s">
        <v>226</v>
      </c>
      <c r="C50">
        <v>7</v>
      </c>
      <c r="D50">
        <v>3</v>
      </c>
      <c r="E50">
        <v>0</v>
      </c>
      <c r="F50" s="23">
        <v>37.770000000000003</v>
      </c>
      <c r="G50" s="23">
        <v>42.849998474121094</v>
      </c>
      <c r="H50" s="21">
        <v>0.13449823865822319</v>
      </c>
      <c r="I50" s="15">
        <v>1.4561821867114877</v>
      </c>
      <c r="K50" t="s">
        <v>225</v>
      </c>
      <c r="L50" t="s">
        <v>226</v>
      </c>
      <c r="M50">
        <v>42.227001190185547</v>
      </c>
      <c r="N50" s="26">
        <v>1.4753528935896701E-2</v>
      </c>
      <c r="O50" t="b">
        <v>1</v>
      </c>
      <c r="P50">
        <f t="shared" si="0"/>
        <v>45</v>
      </c>
    </row>
    <row r="51" spans="1:16">
      <c r="A51" t="s">
        <v>170</v>
      </c>
      <c r="B51" t="s">
        <v>171</v>
      </c>
      <c r="C51">
        <v>13</v>
      </c>
      <c r="D51">
        <v>1</v>
      </c>
      <c r="E51">
        <v>0</v>
      </c>
      <c r="F51" s="23">
        <v>21.5</v>
      </c>
      <c r="G51" s="23">
        <v>28.114999771118164</v>
      </c>
      <c r="H51" s="21">
        <v>0.30767440795898438</v>
      </c>
      <c r="I51" s="15">
        <v>5.7674419048220615</v>
      </c>
      <c r="K51" t="s">
        <v>170</v>
      </c>
      <c r="L51" t="s">
        <v>171</v>
      </c>
      <c r="M51">
        <v>27.75</v>
      </c>
      <c r="N51" s="26">
        <v>1.3153144905159066E-2</v>
      </c>
      <c r="O51" t="b">
        <v>1</v>
      </c>
      <c r="P51">
        <f t="shared" si="0"/>
        <v>46</v>
      </c>
    </row>
    <row r="52" spans="1:16">
      <c r="A52" t="s">
        <v>245</v>
      </c>
      <c r="B52" t="s">
        <v>246</v>
      </c>
      <c r="C52">
        <v>10</v>
      </c>
      <c r="D52">
        <v>2</v>
      </c>
      <c r="E52">
        <v>1</v>
      </c>
      <c r="F52" s="23">
        <v>39.950000000000003</v>
      </c>
      <c r="G52" s="23">
        <v>48.541000366210938</v>
      </c>
      <c r="H52" s="21">
        <v>0.21504381392267669</v>
      </c>
      <c r="I52" s="15">
        <v>0.20025030841517061</v>
      </c>
      <c r="K52" t="s">
        <v>245</v>
      </c>
      <c r="L52" t="s">
        <v>246</v>
      </c>
      <c r="M52">
        <v>47.919998168945313</v>
      </c>
      <c r="N52" s="26">
        <v>1.2959144845461767E-2</v>
      </c>
      <c r="O52" t="b">
        <v>1</v>
      </c>
      <c r="P52">
        <f t="shared" si="0"/>
        <v>47</v>
      </c>
    </row>
    <row r="53" spans="1:16">
      <c r="A53" t="s">
        <v>83</v>
      </c>
      <c r="B53" t="s">
        <v>84</v>
      </c>
      <c r="C53">
        <v>6</v>
      </c>
      <c r="D53">
        <v>2</v>
      </c>
      <c r="E53">
        <v>0</v>
      </c>
      <c r="F53" s="23">
        <v>20.2</v>
      </c>
      <c r="G53" s="23">
        <v>26.604999542236328</v>
      </c>
      <c r="H53" s="21">
        <v>0.31707918525922418</v>
      </c>
      <c r="I53" s="15">
        <v>2.1668119300710091</v>
      </c>
      <c r="K53" t="s">
        <v>83</v>
      </c>
      <c r="L53" t="s">
        <v>84</v>
      </c>
      <c r="M53">
        <v>26.268999099731445</v>
      </c>
      <c r="N53" s="26">
        <v>1.2790759222657929E-2</v>
      </c>
      <c r="O53" t="b">
        <v>1</v>
      </c>
      <c r="P53">
        <f t="shared" si="0"/>
        <v>48</v>
      </c>
    </row>
    <row r="54" spans="1:16">
      <c r="A54" t="s">
        <v>451</v>
      </c>
      <c r="B54" t="s">
        <v>452</v>
      </c>
      <c r="C54">
        <v>6</v>
      </c>
      <c r="D54">
        <v>1</v>
      </c>
      <c r="E54">
        <v>0</v>
      </c>
      <c r="F54" s="23">
        <v>200.88</v>
      </c>
      <c r="G54" s="23">
        <v>228.80900573730469</v>
      </c>
      <c r="H54" s="21">
        <v>0.13903328224464701</v>
      </c>
      <c r="I54" s="15">
        <v>0.6041666607797882</v>
      </c>
      <c r="K54" t="s">
        <v>451</v>
      </c>
      <c r="L54" t="s">
        <v>452</v>
      </c>
      <c r="M54">
        <v>225.93400573730469</v>
      </c>
      <c r="N54" s="26">
        <v>1.2724954752242059E-2</v>
      </c>
      <c r="O54" t="b">
        <v>1</v>
      </c>
      <c r="P54">
        <f t="shared" si="0"/>
        <v>49</v>
      </c>
    </row>
    <row r="55" spans="1:16">
      <c r="A55" t="s">
        <v>327</v>
      </c>
      <c r="B55" t="s">
        <v>328</v>
      </c>
      <c r="C55">
        <v>19</v>
      </c>
      <c r="D55">
        <v>0</v>
      </c>
      <c r="E55">
        <v>0</v>
      </c>
      <c r="F55" s="23">
        <v>67.55</v>
      </c>
      <c r="G55" s="23">
        <v>89.128997802734375</v>
      </c>
      <c r="H55" s="21">
        <v>0.31945222505898413</v>
      </c>
      <c r="I55" s="15">
        <v>3.2397925986085969</v>
      </c>
      <c r="K55" t="s">
        <v>327</v>
      </c>
      <c r="L55" t="s">
        <v>328</v>
      </c>
      <c r="M55">
        <v>88.042999267578125</v>
      </c>
      <c r="N55" s="26">
        <v>1.2334865283901902E-2</v>
      </c>
      <c r="O55" t="b">
        <v>1</v>
      </c>
      <c r="P55">
        <f t="shared" si="0"/>
        <v>50</v>
      </c>
    </row>
    <row r="56" spans="1:16">
      <c r="A56" t="s">
        <v>478</v>
      </c>
      <c r="B56" t="s">
        <v>479</v>
      </c>
      <c r="C56">
        <v>11</v>
      </c>
      <c r="D56">
        <v>1</v>
      </c>
      <c r="E56">
        <v>0</v>
      </c>
      <c r="F56" s="23">
        <v>27.3</v>
      </c>
      <c r="G56" s="23">
        <v>32.099998474121094</v>
      </c>
      <c r="H56" s="21">
        <v>0.17582411993117555</v>
      </c>
      <c r="I56" s="15">
        <v>4.1025641200306646</v>
      </c>
      <c r="K56" t="s">
        <v>478</v>
      </c>
      <c r="L56" t="s">
        <v>479</v>
      </c>
      <c r="M56">
        <v>31.726999282836914</v>
      </c>
      <c r="N56" s="26">
        <v>1.1756522826473473E-2</v>
      </c>
      <c r="O56" t="b">
        <v>1</v>
      </c>
      <c r="P56">
        <f t="shared" si="0"/>
        <v>51</v>
      </c>
    </row>
    <row r="57" spans="1:16">
      <c r="A57" t="s">
        <v>273</v>
      </c>
      <c r="B57" t="s">
        <v>274</v>
      </c>
      <c r="C57">
        <v>13</v>
      </c>
      <c r="D57">
        <v>1</v>
      </c>
      <c r="E57">
        <v>1</v>
      </c>
      <c r="F57" s="23">
        <v>187.42</v>
      </c>
      <c r="G57" s="23">
        <v>206.5</v>
      </c>
      <c r="H57" s="21">
        <v>0.10180343613275004</v>
      </c>
      <c r="I57" s="15">
        <v>0.80034147903105324</v>
      </c>
      <c r="K57" t="s">
        <v>273</v>
      </c>
      <c r="L57" t="s">
        <v>274</v>
      </c>
      <c r="M57">
        <v>204.21400451660156</v>
      </c>
      <c r="N57" s="26">
        <v>1.1194117116549652E-2</v>
      </c>
      <c r="O57" t="b">
        <v>1</v>
      </c>
      <c r="P57">
        <f t="shared" si="0"/>
        <v>52</v>
      </c>
    </row>
    <row r="58" spans="1:16">
      <c r="A58" t="s">
        <v>251</v>
      </c>
      <c r="B58" t="s">
        <v>252</v>
      </c>
      <c r="C58">
        <v>8</v>
      </c>
      <c r="D58">
        <v>3</v>
      </c>
      <c r="E58">
        <v>0</v>
      </c>
      <c r="F58" s="23">
        <v>87.07</v>
      </c>
      <c r="G58" s="23">
        <v>98.636001586914063</v>
      </c>
      <c r="H58" s="21">
        <v>0.13283566770315919</v>
      </c>
      <c r="I58" s="15">
        <v>0.89583090776360463</v>
      </c>
      <c r="K58" t="s">
        <v>251</v>
      </c>
      <c r="L58" t="s">
        <v>252</v>
      </c>
      <c r="M58">
        <v>97.544998168945313</v>
      </c>
      <c r="N58" s="26">
        <v>1.118461672508478E-2</v>
      </c>
      <c r="O58" t="b">
        <v>1</v>
      </c>
      <c r="P58">
        <f t="shared" si="0"/>
        <v>53</v>
      </c>
    </row>
    <row r="59" spans="1:16">
      <c r="A59" t="s">
        <v>203</v>
      </c>
      <c r="B59" t="s">
        <v>204</v>
      </c>
      <c r="C59">
        <v>12</v>
      </c>
      <c r="D59">
        <v>2</v>
      </c>
      <c r="E59">
        <v>1</v>
      </c>
      <c r="F59" s="23">
        <v>198.84</v>
      </c>
      <c r="G59" s="23">
        <v>220.26699829101563</v>
      </c>
      <c r="H59" s="21">
        <v>0.10775999945189912</v>
      </c>
      <c r="I59" s="15">
        <v>2.2128344877124477</v>
      </c>
      <c r="K59" t="s">
        <v>203</v>
      </c>
      <c r="L59" t="s">
        <v>204</v>
      </c>
      <c r="M59">
        <v>218.04899597167969</v>
      </c>
      <c r="N59" s="26">
        <v>1.0172036378576183E-2</v>
      </c>
      <c r="O59" t="b">
        <v>1</v>
      </c>
      <c r="P59">
        <f t="shared" si="0"/>
        <v>54</v>
      </c>
    </row>
    <row r="60" spans="1:16">
      <c r="A60" t="s">
        <v>145</v>
      </c>
      <c r="B60" t="s">
        <v>146</v>
      </c>
      <c r="C60">
        <v>7</v>
      </c>
      <c r="D60">
        <v>8</v>
      </c>
      <c r="E60">
        <v>0</v>
      </c>
      <c r="F60" s="23">
        <v>19.23</v>
      </c>
      <c r="G60" s="23">
        <v>25.466999053955078</v>
      </c>
      <c r="H60" s="21">
        <v>0.32433692428263533</v>
      </c>
      <c r="I60" s="15">
        <v>2.0800832343237881</v>
      </c>
      <c r="K60" t="s">
        <v>145</v>
      </c>
      <c r="L60" t="s">
        <v>146</v>
      </c>
      <c r="M60">
        <v>25.232999801635742</v>
      </c>
      <c r="N60" s="26">
        <v>9.2735407664120383E-3</v>
      </c>
      <c r="O60" t="b">
        <v>1</v>
      </c>
      <c r="P60">
        <f t="shared" si="0"/>
        <v>55</v>
      </c>
    </row>
    <row r="61" spans="1:16">
      <c r="A61" t="s">
        <v>106</v>
      </c>
      <c r="B61" t="s">
        <v>107</v>
      </c>
      <c r="C61">
        <v>7</v>
      </c>
      <c r="D61">
        <v>1</v>
      </c>
      <c r="E61">
        <v>0</v>
      </c>
      <c r="F61" s="23">
        <v>7.58</v>
      </c>
      <c r="G61" s="23">
        <v>9.4720001220703125</v>
      </c>
      <c r="H61" s="21">
        <v>0.24960423774014676</v>
      </c>
      <c r="I61" s="15">
        <v>5.2770449335153629</v>
      </c>
      <c r="K61" t="s">
        <v>106</v>
      </c>
      <c r="L61" t="s">
        <v>107</v>
      </c>
      <c r="M61">
        <v>9.3889999389648438</v>
      </c>
      <c r="N61" s="26">
        <v>8.8401516290370422E-3</v>
      </c>
      <c r="O61" t="b">
        <v>1</v>
      </c>
      <c r="P61">
        <f t="shared" si="0"/>
        <v>56</v>
      </c>
    </row>
    <row r="62" spans="1:16">
      <c r="A62" t="s">
        <v>49</v>
      </c>
      <c r="B62" s="11" t="s">
        <v>510</v>
      </c>
      <c r="C62">
        <v>8</v>
      </c>
      <c r="D62">
        <v>0</v>
      </c>
      <c r="E62">
        <v>0</v>
      </c>
      <c r="F62" s="23">
        <v>34.33</v>
      </c>
      <c r="G62" s="23">
        <v>49.5</v>
      </c>
      <c r="H62" s="21">
        <v>0.44188756189921358</v>
      </c>
      <c r="I62" s="15">
        <v>0.69909698408267407</v>
      </c>
      <c r="K62" t="s">
        <v>49</v>
      </c>
      <c r="L62" t="s">
        <v>50</v>
      </c>
      <c r="M62">
        <v>49.111000061035156</v>
      </c>
      <c r="N62" s="26">
        <v>7.9208311474291831E-3</v>
      </c>
      <c r="O62" t="b">
        <v>1</v>
      </c>
      <c r="P62">
        <f t="shared" si="0"/>
        <v>57</v>
      </c>
    </row>
    <row r="63" spans="1:16">
      <c r="A63" t="s">
        <v>126</v>
      </c>
      <c r="B63" t="s">
        <v>127</v>
      </c>
      <c r="C63">
        <v>12</v>
      </c>
      <c r="D63">
        <v>3</v>
      </c>
      <c r="E63">
        <v>0</v>
      </c>
      <c r="F63" s="23">
        <v>14.88</v>
      </c>
      <c r="G63" s="23">
        <v>19.195999145507813</v>
      </c>
      <c r="H63" s="21">
        <v>0.29005370601530989</v>
      </c>
      <c r="I63" s="15">
        <v>7.2580648045386038</v>
      </c>
      <c r="K63" t="s">
        <v>126</v>
      </c>
      <c r="L63" t="s">
        <v>127</v>
      </c>
      <c r="M63">
        <v>19.049999237060547</v>
      </c>
      <c r="N63" s="26">
        <v>7.6640374957722942E-3</v>
      </c>
      <c r="O63" t="b">
        <v>1</v>
      </c>
      <c r="P63">
        <f t="shared" si="0"/>
        <v>58</v>
      </c>
    </row>
    <row r="64" spans="1:16">
      <c r="A64" t="s">
        <v>53</v>
      </c>
      <c r="B64" t="s">
        <v>54</v>
      </c>
      <c r="C64">
        <v>11</v>
      </c>
      <c r="D64">
        <v>10</v>
      </c>
      <c r="E64">
        <v>1</v>
      </c>
      <c r="F64" s="23">
        <v>73.13</v>
      </c>
      <c r="G64" s="23">
        <v>88.787002563476563</v>
      </c>
      <c r="H64" s="21">
        <v>0.21409821637462831</v>
      </c>
      <c r="I64" s="15">
        <v>3.4414768284198183</v>
      </c>
      <c r="K64" t="s">
        <v>53</v>
      </c>
      <c r="L64" t="s">
        <v>54</v>
      </c>
      <c r="M64">
        <v>88.199996948242188</v>
      </c>
      <c r="N64" s="26">
        <v>6.655392693254214E-3</v>
      </c>
      <c r="O64" t="b">
        <v>1</v>
      </c>
      <c r="P64">
        <f t="shared" si="0"/>
        <v>59</v>
      </c>
    </row>
    <row r="65" spans="1:17">
      <c r="A65" t="s">
        <v>369</v>
      </c>
      <c r="B65" t="s">
        <v>370</v>
      </c>
      <c r="C65">
        <v>9</v>
      </c>
      <c r="D65">
        <v>6</v>
      </c>
      <c r="E65">
        <v>1</v>
      </c>
      <c r="F65" s="23">
        <v>170.43</v>
      </c>
      <c r="G65" s="23">
        <v>223.34700012207031</v>
      </c>
      <c r="H65" s="21">
        <v>0.31049111143619257</v>
      </c>
      <c r="I65" s="15">
        <v>1.0810256221166681</v>
      </c>
      <c r="K65" t="s">
        <v>369</v>
      </c>
      <c r="L65" t="s">
        <v>370</v>
      </c>
      <c r="M65">
        <v>221.91400146484375</v>
      </c>
      <c r="N65" s="26">
        <v>6.457450398656266E-3</v>
      </c>
      <c r="O65" t="b">
        <v>1</v>
      </c>
      <c r="P65">
        <f t="shared" si="0"/>
        <v>60</v>
      </c>
    </row>
    <row r="66" spans="1:17">
      <c r="A66" t="s">
        <v>281</v>
      </c>
      <c r="B66" t="s">
        <v>282</v>
      </c>
      <c r="C66">
        <v>7</v>
      </c>
      <c r="D66">
        <v>2</v>
      </c>
      <c r="E66">
        <v>0</v>
      </c>
      <c r="F66" s="23">
        <v>38.799999999999997</v>
      </c>
      <c r="G66" s="23">
        <v>49.555999755859375</v>
      </c>
      <c r="H66" s="21">
        <v>0.27721648855307679</v>
      </c>
      <c r="I66" s="15">
        <v>2.5773195876288661</v>
      </c>
      <c r="K66" t="s">
        <v>281</v>
      </c>
      <c r="L66" t="s">
        <v>282</v>
      </c>
      <c r="M66">
        <v>49.25</v>
      </c>
      <c r="N66" s="26">
        <v>6.2131930123730961E-3</v>
      </c>
      <c r="O66" t="b">
        <v>1</v>
      </c>
      <c r="P66">
        <f t="shared" si="0"/>
        <v>61</v>
      </c>
    </row>
    <row r="67" spans="1:17">
      <c r="A67" t="s">
        <v>177</v>
      </c>
      <c r="B67" t="s">
        <v>178</v>
      </c>
      <c r="C67">
        <v>8</v>
      </c>
      <c r="D67">
        <v>0</v>
      </c>
      <c r="E67">
        <v>0</v>
      </c>
      <c r="F67" s="23">
        <v>74.08</v>
      </c>
      <c r="G67" s="23">
        <v>94.833000183105469</v>
      </c>
      <c r="H67" s="21">
        <v>0.28014309102464191</v>
      </c>
      <c r="I67" s="15">
        <v>2.0518358273846027</v>
      </c>
      <c r="K67" t="s">
        <v>177</v>
      </c>
      <c r="L67" t="s">
        <v>178</v>
      </c>
      <c r="M67">
        <v>94.333000183105469</v>
      </c>
      <c r="N67" s="26">
        <v>5.300372075832136E-3</v>
      </c>
      <c r="O67" t="b">
        <v>1</v>
      </c>
      <c r="P67">
        <f t="shared" si="0"/>
        <v>62</v>
      </c>
    </row>
    <row r="68" spans="1:17">
      <c r="A68" t="s">
        <v>287</v>
      </c>
      <c r="B68" s="11" t="s">
        <v>525</v>
      </c>
      <c r="C68">
        <v>15</v>
      </c>
      <c r="D68">
        <v>0</v>
      </c>
      <c r="E68">
        <v>1</v>
      </c>
      <c r="F68" s="23">
        <v>40.840000000000003</v>
      </c>
      <c r="G68" s="23">
        <v>55.423000335693359</v>
      </c>
      <c r="H68" s="21">
        <v>0.35707640391021928</v>
      </c>
      <c r="I68" s="15">
        <v>0.17368101647921969</v>
      </c>
      <c r="K68" t="s">
        <v>287</v>
      </c>
      <c r="L68" t="s">
        <v>288</v>
      </c>
      <c r="M68">
        <v>55.220001220703125</v>
      </c>
      <c r="N68" s="26">
        <v>3.6761881655686343E-3</v>
      </c>
      <c r="O68" t="b">
        <v>1</v>
      </c>
      <c r="P68">
        <f t="shared" si="0"/>
        <v>63</v>
      </c>
    </row>
    <row r="69" spans="1:17">
      <c r="A69" t="s">
        <v>205</v>
      </c>
      <c r="B69" t="s">
        <v>206</v>
      </c>
      <c r="C69">
        <v>11</v>
      </c>
      <c r="D69">
        <v>4</v>
      </c>
      <c r="E69">
        <v>1</v>
      </c>
      <c r="F69" s="23">
        <v>80.98</v>
      </c>
      <c r="G69" s="23">
        <v>90.18499755859375</v>
      </c>
      <c r="H69" s="21">
        <v>0.1136700118374135</v>
      </c>
      <c r="I69" s="15">
        <v>4.7419114771169566</v>
      </c>
      <c r="K69" t="s">
        <v>205</v>
      </c>
      <c r="L69" t="s">
        <v>206</v>
      </c>
      <c r="M69">
        <v>89.886001586914063</v>
      </c>
      <c r="N69" s="26">
        <v>3.3263908328437257E-3</v>
      </c>
      <c r="O69" t="b">
        <v>1</v>
      </c>
      <c r="P69">
        <f t="shared" si="0"/>
        <v>64</v>
      </c>
    </row>
    <row r="70" spans="1:17">
      <c r="A70" t="s">
        <v>367</v>
      </c>
      <c r="B70" t="s">
        <v>368</v>
      </c>
      <c r="C70">
        <v>4</v>
      </c>
      <c r="D70">
        <v>6</v>
      </c>
      <c r="E70">
        <v>1</v>
      </c>
      <c r="F70" s="23">
        <v>3.55</v>
      </c>
      <c r="G70" s="23">
        <v>4.4530000686645508</v>
      </c>
      <c r="H70" s="21">
        <v>0.25436621652522562</v>
      </c>
      <c r="I70" s="15">
        <v>0</v>
      </c>
      <c r="K70" t="s">
        <v>367</v>
      </c>
      <c r="L70" t="s">
        <v>368</v>
      </c>
      <c r="M70">
        <v>4.4419999122619629</v>
      </c>
      <c r="N70" s="26">
        <v>2.4763972579608566E-3</v>
      </c>
      <c r="O70" t="b">
        <v>1</v>
      </c>
      <c r="P70">
        <f t="shared" si="0"/>
        <v>65</v>
      </c>
    </row>
    <row r="71" spans="1:17">
      <c r="A71" t="s">
        <v>267</v>
      </c>
      <c r="B71" t="s">
        <v>268</v>
      </c>
      <c r="C71">
        <v>12</v>
      </c>
      <c r="D71">
        <v>1</v>
      </c>
      <c r="E71">
        <v>0</v>
      </c>
      <c r="F71" s="23">
        <v>29.52</v>
      </c>
      <c r="G71" s="23">
        <v>37.75</v>
      </c>
      <c r="H71" s="21">
        <v>0.27879403794037944</v>
      </c>
      <c r="I71" s="15">
        <v>0</v>
      </c>
      <c r="K71" t="s">
        <v>267</v>
      </c>
      <c r="L71" t="s">
        <v>268</v>
      </c>
      <c r="M71">
        <v>37.666999816894531</v>
      </c>
      <c r="N71" s="26">
        <v>2.2035251947048148E-3</v>
      </c>
      <c r="O71" t="b">
        <v>1</v>
      </c>
      <c r="P71">
        <f t="shared" si="0"/>
        <v>66</v>
      </c>
    </row>
    <row r="72" spans="1:17">
      <c r="A72" t="s">
        <v>207</v>
      </c>
      <c r="B72" t="s">
        <v>208</v>
      </c>
      <c r="C72">
        <v>7</v>
      </c>
      <c r="D72">
        <v>3</v>
      </c>
      <c r="E72">
        <v>1</v>
      </c>
      <c r="F72" s="23">
        <v>28.75</v>
      </c>
      <c r="G72" s="23">
        <v>32.700000762939453</v>
      </c>
      <c r="H72" s="21">
        <v>0.13739133088485053</v>
      </c>
      <c r="I72" s="15">
        <v>4.5913045302681299</v>
      </c>
      <c r="K72" t="s">
        <v>207</v>
      </c>
      <c r="L72" t="s">
        <v>208</v>
      </c>
      <c r="M72">
        <v>32.636001586914063</v>
      </c>
      <c r="N72" s="26">
        <v>1.9609992926048923E-3</v>
      </c>
      <c r="O72" t="b">
        <v>1</v>
      </c>
      <c r="P72">
        <f t="shared" si="0"/>
        <v>67</v>
      </c>
    </row>
    <row r="73" spans="1:17">
      <c r="A73" t="s">
        <v>45</v>
      </c>
      <c r="B73" s="11" t="s">
        <v>511</v>
      </c>
      <c r="C73">
        <v>19</v>
      </c>
      <c r="D73">
        <v>2</v>
      </c>
      <c r="E73">
        <v>0</v>
      </c>
      <c r="F73" s="23">
        <v>101.24</v>
      </c>
      <c r="G73" s="23">
        <v>139.22200012207031</v>
      </c>
      <c r="H73" s="21">
        <v>0.37516791902479574</v>
      </c>
      <c r="I73" s="15">
        <v>0.71118137950437532</v>
      </c>
      <c r="K73" t="s">
        <v>45</v>
      </c>
      <c r="L73" t="s">
        <v>46</v>
      </c>
      <c r="M73">
        <v>139.17900085449219</v>
      </c>
      <c r="N73" s="26">
        <v>3.0894939117345402E-4</v>
      </c>
      <c r="O73" t="b">
        <v>1</v>
      </c>
      <c r="P73">
        <f t="shared" si="0"/>
        <v>68</v>
      </c>
      <c r="Q73">
        <f>68/227</f>
        <v>0.29955947136563876</v>
      </c>
    </row>
    <row r="74" spans="1:17">
      <c r="A74" t="s">
        <v>39</v>
      </c>
      <c r="B74" t="s">
        <v>40</v>
      </c>
      <c r="C74">
        <v>9</v>
      </c>
      <c r="D74">
        <v>5</v>
      </c>
      <c r="E74">
        <v>0</v>
      </c>
      <c r="F74" s="23">
        <v>95.96</v>
      </c>
      <c r="G74" s="23">
        <v>100.11499786376953</v>
      </c>
      <c r="H74" s="21">
        <v>4.3299269109728408E-2</v>
      </c>
      <c r="I74" s="15">
        <v>0.29512296348077249</v>
      </c>
      <c r="K74" t="s">
        <v>39</v>
      </c>
      <c r="L74" t="s">
        <v>40</v>
      </c>
      <c r="M74">
        <v>100.11499786376953</v>
      </c>
      <c r="N74" s="26">
        <v>0</v>
      </c>
      <c r="O74" t="b">
        <v>1</v>
      </c>
    </row>
    <row r="75" spans="1:17">
      <c r="A75" t="s">
        <v>75</v>
      </c>
      <c r="B75" t="s">
        <v>76</v>
      </c>
      <c r="C75">
        <v>7</v>
      </c>
      <c r="D75">
        <v>4</v>
      </c>
      <c r="E75">
        <v>1</v>
      </c>
      <c r="F75" s="23">
        <v>28.86</v>
      </c>
      <c r="G75" s="23">
        <v>34.590999603271484</v>
      </c>
      <c r="H75" s="21">
        <v>0.1985793348326918</v>
      </c>
      <c r="I75" s="15">
        <v>2.5641025971474121</v>
      </c>
      <c r="K75" t="s">
        <v>75</v>
      </c>
      <c r="L75" t="s">
        <v>76</v>
      </c>
      <c r="M75">
        <v>34.590999603271484</v>
      </c>
      <c r="N75" s="26">
        <v>0</v>
      </c>
      <c r="O75" t="b">
        <v>1</v>
      </c>
    </row>
    <row r="76" spans="1:17">
      <c r="A76" t="s">
        <v>67</v>
      </c>
      <c r="B76" s="11" t="s">
        <v>516</v>
      </c>
      <c r="C76">
        <v>5</v>
      </c>
      <c r="D76">
        <v>2</v>
      </c>
      <c r="E76">
        <v>1</v>
      </c>
      <c r="F76" s="23">
        <v>39.659999999999997</v>
      </c>
      <c r="G76" s="23">
        <v>43.285999298095703</v>
      </c>
      <c r="H76" s="21">
        <v>9.1427112912145905E-2</v>
      </c>
      <c r="I76" s="15">
        <v>1.8406455347289117</v>
      </c>
      <c r="K76" t="s">
        <v>67</v>
      </c>
      <c r="L76" t="s">
        <v>68</v>
      </c>
      <c r="M76">
        <v>43.285999298095703</v>
      </c>
      <c r="N76" s="26">
        <v>0</v>
      </c>
      <c r="O76" t="b">
        <v>1</v>
      </c>
    </row>
    <row r="77" spans="1:17">
      <c r="A77" t="s">
        <v>64</v>
      </c>
      <c r="B77" s="11" t="s">
        <v>517</v>
      </c>
      <c r="C77">
        <v>1</v>
      </c>
      <c r="D77">
        <v>3</v>
      </c>
      <c r="E77">
        <v>0</v>
      </c>
      <c r="F77" s="23">
        <v>36.68</v>
      </c>
      <c r="G77" s="23">
        <v>38.75</v>
      </c>
      <c r="H77" s="21">
        <v>5.6434023991275908E-2</v>
      </c>
      <c r="I77" s="15">
        <v>4.2529987534883889</v>
      </c>
      <c r="K77" t="s">
        <v>64</v>
      </c>
      <c r="L77" t="s">
        <v>65</v>
      </c>
      <c r="M77">
        <v>38.75</v>
      </c>
      <c r="N77" s="26">
        <v>0</v>
      </c>
      <c r="O77" t="b">
        <v>1</v>
      </c>
    </row>
    <row r="78" spans="1:17">
      <c r="A78" t="s">
        <v>304</v>
      </c>
      <c r="B78" s="11" t="s">
        <v>529</v>
      </c>
      <c r="C78">
        <v>6</v>
      </c>
      <c r="D78">
        <v>5</v>
      </c>
      <c r="E78">
        <v>1</v>
      </c>
      <c r="F78" s="23">
        <v>99.81</v>
      </c>
      <c r="G78" s="23">
        <v>114.18099975585938</v>
      </c>
      <c r="H78" s="21">
        <v>0.14398356633462953</v>
      </c>
      <c r="I78" s="15">
        <v>0</v>
      </c>
      <c r="K78" t="s">
        <v>304</v>
      </c>
      <c r="L78" t="s">
        <v>305</v>
      </c>
      <c r="M78">
        <v>114.18099975585938</v>
      </c>
      <c r="N78" s="26">
        <v>0</v>
      </c>
      <c r="O78" t="b">
        <v>1</v>
      </c>
    </row>
    <row r="79" spans="1:17">
      <c r="A79" t="s">
        <v>302</v>
      </c>
      <c r="B79" t="s">
        <v>303</v>
      </c>
      <c r="C79">
        <v>1</v>
      </c>
      <c r="D79">
        <v>2</v>
      </c>
      <c r="E79">
        <v>0</v>
      </c>
      <c r="F79" s="23">
        <v>34.17</v>
      </c>
      <c r="G79" s="23">
        <v>37.833000183105469</v>
      </c>
      <c r="H79" s="21">
        <v>0.10719930298816116</v>
      </c>
      <c r="I79" s="15">
        <v>2.5753584876547508</v>
      </c>
      <c r="K79" t="s">
        <v>302</v>
      </c>
      <c r="L79" t="s">
        <v>303</v>
      </c>
      <c r="M79">
        <v>37.833000183105469</v>
      </c>
      <c r="N79" s="26">
        <v>0</v>
      </c>
      <c r="O79" t="b">
        <v>1</v>
      </c>
    </row>
    <row r="80" spans="1:17">
      <c r="A80" t="s">
        <v>296</v>
      </c>
      <c r="B80" t="s">
        <v>297</v>
      </c>
      <c r="C80">
        <v>6</v>
      </c>
      <c r="D80">
        <v>2</v>
      </c>
      <c r="E80">
        <v>0</v>
      </c>
      <c r="F80" s="23">
        <v>2864.51</v>
      </c>
      <c r="G80" s="23">
        <v>3114.3798828125</v>
      </c>
      <c r="H80" s="21">
        <v>8.7229537621617573E-2</v>
      </c>
      <c r="I80" s="15">
        <v>0.18774588961331101</v>
      </c>
      <c r="K80" t="s">
        <v>296</v>
      </c>
      <c r="L80" t="s">
        <v>297</v>
      </c>
      <c r="M80">
        <v>3114.3798828125</v>
      </c>
      <c r="N80" s="26">
        <v>0</v>
      </c>
      <c r="O80" t="b">
        <v>1</v>
      </c>
    </row>
    <row r="81" spans="1:17">
      <c r="A81" t="s">
        <v>329</v>
      </c>
      <c r="B81" t="s">
        <v>534</v>
      </c>
      <c r="C81">
        <v>10</v>
      </c>
      <c r="D81">
        <v>1</v>
      </c>
      <c r="E81">
        <v>0</v>
      </c>
      <c r="F81" s="23">
        <v>55.57</v>
      </c>
      <c r="G81" s="23">
        <v>75.555999755859375</v>
      </c>
      <c r="H81" s="21">
        <v>0.35965448543925455</v>
      </c>
      <c r="I81" s="15">
        <v>1.9075039459772198</v>
      </c>
      <c r="K81" t="s">
        <v>329</v>
      </c>
      <c r="L81" t="s">
        <v>330</v>
      </c>
      <c r="M81">
        <v>75.555999755859375</v>
      </c>
      <c r="N81" s="26">
        <v>0</v>
      </c>
      <c r="O81" t="b">
        <v>1</v>
      </c>
    </row>
    <row r="82" spans="1:17">
      <c r="A82" t="s">
        <v>411</v>
      </c>
      <c r="B82" t="s">
        <v>412</v>
      </c>
      <c r="C82">
        <v>4</v>
      </c>
      <c r="D82">
        <v>0</v>
      </c>
      <c r="E82">
        <v>0</v>
      </c>
      <c r="F82" s="23">
        <v>10.130000000000001</v>
      </c>
      <c r="G82" s="23">
        <v>12.875</v>
      </c>
      <c r="H82" s="21">
        <v>0.27097729516288244</v>
      </c>
      <c r="I82" s="15">
        <v>2.7004934604641009</v>
      </c>
      <c r="K82" t="s">
        <v>411</v>
      </c>
      <c r="L82" t="s">
        <v>412</v>
      </c>
      <c r="M82">
        <v>12.875</v>
      </c>
      <c r="N82" s="26">
        <v>0</v>
      </c>
      <c r="O82" t="b">
        <v>1</v>
      </c>
    </row>
    <row r="83" spans="1:17">
      <c r="A83" t="s">
        <v>447</v>
      </c>
      <c r="B83" t="s">
        <v>448</v>
      </c>
      <c r="C83">
        <v>7</v>
      </c>
      <c r="D83">
        <v>2</v>
      </c>
      <c r="E83">
        <v>0</v>
      </c>
      <c r="F83" s="23">
        <v>49.54</v>
      </c>
      <c r="G83" s="23">
        <v>65.111000061035156</v>
      </c>
      <c r="H83" s="21">
        <v>0.31431166857156151</v>
      </c>
      <c r="I83" s="15">
        <v>1.2111425592286191</v>
      </c>
      <c r="K83" t="s">
        <v>447</v>
      </c>
      <c r="L83" t="s">
        <v>448</v>
      </c>
      <c r="M83">
        <v>65.111000061035156</v>
      </c>
      <c r="N83" s="26">
        <v>0</v>
      </c>
      <c r="O83" t="b">
        <v>1</v>
      </c>
      <c r="Q83">
        <f>10/227</f>
        <v>4.405286343612335E-2</v>
      </c>
    </row>
    <row r="84" spans="1:17">
      <c r="A84" t="s">
        <v>238</v>
      </c>
      <c r="B84" t="s">
        <v>239</v>
      </c>
      <c r="C84">
        <v>18</v>
      </c>
      <c r="D84">
        <v>2</v>
      </c>
      <c r="E84">
        <v>2</v>
      </c>
      <c r="F84" s="23">
        <v>182.08</v>
      </c>
      <c r="G84" s="23">
        <v>214.06399536132813</v>
      </c>
      <c r="H84" s="21">
        <v>0.17565902549059814</v>
      </c>
      <c r="I84" s="15">
        <v>0.85637739389768164</v>
      </c>
      <c r="K84" t="s">
        <v>238</v>
      </c>
      <c r="L84" t="s">
        <v>239</v>
      </c>
      <c r="M84">
        <v>214.125</v>
      </c>
      <c r="N84" s="26">
        <v>-2.8490199029480444E-4</v>
      </c>
      <c r="O84" t="b">
        <v>1</v>
      </c>
      <c r="P84">
        <f>1</f>
        <v>1</v>
      </c>
    </row>
    <row r="85" spans="1:17">
      <c r="A85" t="s">
        <v>393</v>
      </c>
      <c r="B85" t="s">
        <v>394</v>
      </c>
      <c r="C85">
        <v>10</v>
      </c>
      <c r="D85">
        <v>4</v>
      </c>
      <c r="E85">
        <v>0</v>
      </c>
      <c r="F85" s="23">
        <v>17.149999999999999</v>
      </c>
      <c r="G85" s="23">
        <v>19.840000152587891</v>
      </c>
      <c r="H85" s="21">
        <v>0.15685132085060596</v>
      </c>
      <c r="I85" s="15">
        <v>3.154985411174096</v>
      </c>
      <c r="K85" t="s">
        <v>393</v>
      </c>
      <c r="L85" t="s">
        <v>394</v>
      </c>
      <c r="M85">
        <v>19.86400032043457</v>
      </c>
      <c r="N85" s="26">
        <v>-1.2082242982039294E-3</v>
      </c>
      <c r="O85" t="b">
        <v>1</v>
      </c>
      <c r="P85">
        <f>1+P84</f>
        <v>2</v>
      </c>
    </row>
    <row r="86" spans="1:17">
      <c r="A86" t="s">
        <v>421</v>
      </c>
      <c r="B86" s="11" t="s">
        <v>537</v>
      </c>
      <c r="C86">
        <v>9</v>
      </c>
      <c r="D86">
        <v>2</v>
      </c>
      <c r="E86">
        <v>0</v>
      </c>
      <c r="F86" s="23">
        <v>70.72</v>
      </c>
      <c r="G86" s="23">
        <v>74.726997375488281</v>
      </c>
      <c r="H86" s="21">
        <v>5.6660030761994946E-2</v>
      </c>
      <c r="I86" s="15">
        <v>1.6544117040224207</v>
      </c>
      <c r="K86" t="s">
        <v>421</v>
      </c>
      <c r="L86" t="s">
        <v>422</v>
      </c>
      <c r="M86">
        <v>74.818000793457031</v>
      </c>
      <c r="N86" s="26">
        <v>-1.2163305221155872E-3</v>
      </c>
      <c r="O86" t="b">
        <v>1</v>
      </c>
      <c r="P86">
        <f t="shared" ref="P86:P149" si="1">1+P85</f>
        <v>3</v>
      </c>
    </row>
    <row r="87" spans="1:17">
      <c r="A87" t="s">
        <v>195</v>
      </c>
      <c r="B87" s="11" t="s">
        <v>520</v>
      </c>
      <c r="C87">
        <v>7</v>
      </c>
      <c r="D87">
        <v>1</v>
      </c>
      <c r="E87">
        <v>0</v>
      </c>
      <c r="F87" s="23">
        <v>19.829999999999998</v>
      </c>
      <c r="G87" s="23">
        <v>25.687999725341797</v>
      </c>
      <c r="H87" s="21">
        <v>0.29541097959363588</v>
      </c>
      <c r="I87" s="15">
        <v>2.0171457688374406</v>
      </c>
      <c r="K87" t="s">
        <v>195</v>
      </c>
      <c r="L87" t="s">
        <v>196</v>
      </c>
      <c r="M87">
        <v>25.722000122070313</v>
      </c>
      <c r="N87" s="26">
        <v>-1.321841091950784E-3</v>
      </c>
      <c r="O87" t="b">
        <v>1</v>
      </c>
      <c r="P87">
        <f t="shared" si="1"/>
        <v>4</v>
      </c>
    </row>
    <row r="88" spans="1:17">
      <c r="A88" t="s">
        <v>413</v>
      </c>
      <c r="B88" t="s">
        <v>414</v>
      </c>
      <c r="C88">
        <v>12</v>
      </c>
      <c r="D88">
        <v>0</v>
      </c>
      <c r="E88">
        <v>0</v>
      </c>
      <c r="F88" s="23">
        <v>4.99</v>
      </c>
      <c r="G88" s="23">
        <v>7.8850002288818359</v>
      </c>
      <c r="H88" s="21">
        <v>0.58016036650938585</v>
      </c>
      <c r="I88" s="15">
        <v>0</v>
      </c>
      <c r="K88" t="s">
        <v>413</v>
      </c>
      <c r="L88" t="s">
        <v>414</v>
      </c>
      <c r="M88">
        <v>7.9000000953674316</v>
      </c>
      <c r="N88" s="26">
        <v>-1.8987172537366982E-3</v>
      </c>
      <c r="O88" t="b">
        <v>1</v>
      </c>
      <c r="P88">
        <f t="shared" si="1"/>
        <v>5</v>
      </c>
    </row>
    <row r="89" spans="1:17">
      <c r="A89" t="s">
        <v>373</v>
      </c>
      <c r="B89" t="s">
        <v>374</v>
      </c>
      <c r="C89">
        <v>2</v>
      </c>
      <c r="D89">
        <v>1</v>
      </c>
      <c r="E89">
        <v>0</v>
      </c>
      <c r="F89" s="23">
        <v>5.22</v>
      </c>
      <c r="G89" s="23">
        <v>10.361000061035156</v>
      </c>
      <c r="H89" s="21">
        <v>0.98486591207570051</v>
      </c>
      <c r="I89" s="15">
        <v>0</v>
      </c>
      <c r="K89" t="s">
        <v>373</v>
      </c>
      <c r="L89" t="s">
        <v>374</v>
      </c>
      <c r="M89">
        <v>10.385000228881836</v>
      </c>
      <c r="N89" s="26">
        <v>-2.3110416290538505E-3</v>
      </c>
      <c r="O89" t="b">
        <v>1</v>
      </c>
      <c r="P89">
        <f t="shared" si="1"/>
        <v>6</v>
      </c>
    </row>
    <row r="90" spans="1:17">
      <c r="A90" t="s">
        <v>405</v>
      </c>
      <c r="B90" t="s">
        <v>406</v>
      </c>
      <c r="C90">
        <v>16</v>
      </c>
      <c r="D90">
        <v>6</v>
      </c>
      <c r="E90">
        <v>2</v>
      </c>
      <c r="F90" s="23">
        <v>76.87</v>
      </c>
      <c r="G90" s="23">
        <v>101.39499664306641</v>
      </c>
      <c r="H90" s="21">
        <v>0.3190450974771224</v>
      </c>
      <c r="I90" s="15">
        <v>3.7722595649561432</v>
      </c>
      <c r="K90" t="s">
        <v>405</v>
      </c>
      <c r="L90" t="s">
        <v>406</v>
      </c>
      <c r="M90">
        <v>101.64900207519531</v>
      </c>
      <c r="N90" s="26">
        <v>-2.4988482615993079E-3</v>
      </c>
      <c r="O90" t="b">
        <v>1</v>
      </c>
      <c r="P90">
        <f t="shared" si="1"/>
        <v>7</v>
      </c>
    </row>
    <row r="91" spans="1:17">
      <c r="A91" t="s">
        <v>69</v>
      </c>
      <c r="B91" s="11" t="s">
        <v>518</v>
      </c>
      <c r="C91">
        <v>1</v>
      </c>
      <c r="D91">
        <v>10</v>
      </c>
      <c r="E91">
        <v>0</v>
      </c>
      <c r="F91" s="23">
        <v>73.33</v>
      </c>
      <c r="G91" s="23">
        <v>77.400001525878906</v>
      </c>
      <c r="H91" s="21">
        <v>5.5502543650332851E-2</v>
      </c>
      <c r="I91" s="15">
        <v>1.6500750554302095</v>
      </c>
      <c r="K91" t="s">
        <v>69</v>
      </c>
      <c r="L91" t="s">
        <v>70</v>
      </c>
      <c r="M91">
        <v>77.599998474121094</v>
      </c>
      <c r="N91" s="26">
        <v>-2.5772803115309945E-3</v>
      </c>
      <c r="O91" t="b">
        <v>1</v>
      </c>
      <c r="P91">
        <f t="shared" si="1"/>
        <v>8</v>
      </c>
    </row>
    <row r="92" spans="1:17">
      <c r="A92" t="s">
        <v>201</v>
      </c>
      <c r="B92" t="s">
        <v>202</v>
      </c>
      <c r="C92">
        <v>10</v>
      </c>
      <c r="D92">
        <v>6</v>
      </c>
      <c r="E92">
        <v>1</v>
      </c>
      <c r="F92" s="23">
        <v>116.05</v>
      </c>
      <c r="G92" s="23">
        <v>134.77799987792969</v>
      </c>
      <c r="H92" s="21">
        <v>0.16137871501878234</v>
      </c>
      <c r="I92" s="15">
        <v>4.6531668206526771</v>
      </c>
      <c r="K92" t="s">
        <v>201</v>
      </c>
      <c r="L92" t="s">
        <v>202</v>
      </c>
      <c r="M92">
        <v>135.19700622558594</v>
      </c>
      <c r="N92" s="26">
        <v>-3.0992280032969646E-3</v>
      </c>
      <c r="O92" t="b">
        <v>1</v>
      </c>
      <c r="P92">
        <f t="shared" si="1"/>
        <v>9</v>
      </c>
    </row>
    <row r="93" spans="1:17">
      <c r="A93" t="s">
        <v>418</v>
      </c>
      <c r="B93" s="11" t="s">
        <v>542</v>
      </c>
      <c r="C93">
        <v>3</v>
      </c>
      <c r="D93">
        <v>3</v>
      </c>
      <c r="E93">
        <v>0</v>
      </c>
      <c r="F93" s="23">
        <v>9.33</v>
      </c>
      <c r="G93" s="23">
        <v>12.875</v>
      </c>
      <c r="H93" s="21">
        <v>0.379957127545552</v>
      </c>
      <c r="I93" s="15">
        <v>6.4308684227423143</v>
      </c>
      <c r="K93" t="s">
        <v>418</v>
      </c>
      <c r="L93" t="s">
        <v>419</v>
      </c>
      <c r="M93">
        <v>12.916999816894531</v>
      </c>
      <c r="N93" s="26">
        <v>-3.2515148633507317E-3</v>
      </c>
      <c r="O93" t="b">
        <v>1</v>
      </c>
      <c r="P93">
        <f t="shared" si="1"/>
        <v>10</v>
      </c>
    </row>
    <row r="94" spans="1:17">
      <c r="A94" t="s">
        <v>379</v>
      </c>
      <c r="B94" t="s">
        <v>380</v>
      </c>
      <c r="C94">
        <v>5</v>
      </c>
      <c r="D94">
        <v>2</v>
      </c>
      <c r="E94">
        <v>0</v>
      </c>
      <c r="F94" s="23">
        <v>7.18</v>
      </c>
      <c r="G94" s="23">
        <v>9.1960000991821289</v>
      </c>
      <c r="H94" s="21">
        <v>0.28077995810336065</v>
      </c>
      <c r="I94" s="15">
        <v>0</v>
      </c>
      <c r="K94" t="s">
        <v>379</v>
      </c>
      <c r="L94" t="s">
        <v>380</v>
      </c>
      <c r="M94">
        <v>9.2290000915527344</v>
      </c>
      <c r="N94" s="26">
        <v>-3.5756844775427215E-3</v>
      </c>
      <c r="O94" t="b">
        <v>1</v>
      </c>
      <c r="P94">
        <f t="shared" si="1"/>
        <v>11</v>
      </c>
    </row>
    <row r="95" spans="1:17">
      <c r="A95" t="s">
        <v>175</v>
      </c>
      <c r="B95" t="s">
        <v>176</v>
      </c>
      <c r="C95">
        <v>7</v>
      </c>
      <c r="D95">
        <v>5</v>
      </c>
      <c r="E95">
        <v>0</v>
      </c>
      <c r="F95" s="23">
        <v>88.66</v>
      </c>
      <c r="G95" s="23">
        <v>104.22200012207031</v>
      </c>
      <c r="H95" s="21">
        <v>0.17552447690131193</v>
      </c>
      <c r="I95" s="15">
        <v>4.601849677087813</v>
      </c>
      <c r="K95" t="s">
        <v>175</v>
      </c>
      <c r="L95" t="s">
        <v>176</v>
      </c>
      <c r="M95">
        <v>104.63600158691406</v>
      </c>
      <c r="N95" s="26">
        <v>-3.9565872029223795E-3</v>
      </c>
      <c r="O95" t="b">
        <v>1</v>
      </c>
      <c r="P95">
        <f t="shared" si="1"/>
        <v>12</v>
      </c>
    </row>
    <row r="96" spans="1:17">
      <c r="A96" t="s">
        <v>73</v>
      </c>
      <c r="B96" t="s">
        <v>74</v>
      </c>
      <c r="C96">
        <v>5</v>
      </c>
      <c r="D96">
        <v>4</v>
      </c>
      <c r="E96">
        <v>0</v>
      </c>
      <c r="F96" s="23">
        <v>92.93</v>
      </c>
      <c r="G96" s="23">
        <v>122.22200012207031</v>
      </c>
      <c r="H96" s="21">
        <v>0.31520499431906063</v>
      </c>
      <c r="I96" s="15">
        <v>3.3143225263166411</v>
      </c>
      <c r="K96" t="s">
        <v>73</v>
      </c>
      <c r="L96" t="s">
        <v>74</v>
      </c>
      <c r="M96">
        <v>122.77799987792969</v>
      </c>
      <c r="N96" s="26">
        <v>-4.5284966069830913E-3</v>
      </c>
      <c r="O96" t="b">
        <v>1</v>
      </c>
      <c r="P96">
        <f t="shared" si="1"/>
        <v>13</v>
      </c>
    </row>
    <row r="97" spans="1:16">
      <c r="A97" t="s">
        <v>257</v>
      </c>
      <c r="B97" t="s">
        <v>258</v>
      </c>
      <c r="C97">
        <v>5</v>
      </c>
      <c r="D97">
        <v>4</v>
      </c>
      <c r="E97">
        <v>0</v>
      </c>
      <c r="F97" s="23">
        <v>13.67</v>
      </c>
      <c r="G97" s="23">
        <v>17.611000061035156</v>
      </c>
      <c r="H97" s="21">
        <v>0.28829554213863617</v>
      </c>
      <c r="I97" s="15">
        <v>5.2670082561099454</v>
      </c>
      <c r="K97" t="s">
        <v>257</v>
      </c>
      <c r="L97" t="s">
        <v>258</v>
      </c>
      <c r="M97">
        <v>17.694000244140625</v>
      </c>
      <c r="N97" s="26">
        <v>-4.6908659410103883E-3</v>
      </c>
      <c r="O97" t="b">
        <v>1</v>
      </c>
      <c r="P97">
        <f t="shared" si="1"/>
        <v>14</v>
      </c>
    </row>
    <row r="98" spans="1:16">
      <c r="A98" t="s">
        <v>143</v>
      </c>
      <c r="B98" t="s">
        <v>144</v>
      </c>
      <c r="C98">
        <v>11</v>
      </c>
      <c r="D98">
        <v>6</v>
      </c>
      <c r="E98">
        <v>0</v>
      </c>
      <c r="F98" s="23">
        <v>43.96</v>
      </c>
      <c r="G98" s="23">
        <v>49.833000183105469</v>
      </c>
      <c r="H98" s="21">
        <v>0.13359873027992419</v>
      </c>
      <c r="I98" s="15">
        <v>6.0737035402501025</v>
      </c>
      <c r="K98" t="s">
        <v>143</v>
      </c>
      <c r="L98" t="s">
        <v>144</v>
      </c>
      <c r="M98">
        <v>50.068000793457031</v>
      </c>
      <c r="N98" s="26">
        <v>-4.693628797382954E-3</v>
      </c>
      <c r="O98" t="b">
        <v>1</v>
      </c>
      <c r="P98">
        <f t="shared" si="1"/>
        <v>15</v>
      </c>
    </row>
    <row r="99" spans="1:16">
      <c r="A99" t="s">
        <v>130</v>
      </c>
      <c r="B99" t="s">
        <v>131</v>
      </c>
      <c r="C99">
        <v>9</v>
      </c>
      <c r="D99">
        <v>2</v>
      </c>
      <c r="E99">
        <v>1</v>
      </c>
      <c r="F99" s="23">
        <v>20.89</v>
      </c>
      <c r="G99" s="23">
        <v>25.041999816894531</v>
      </c>
      <c r="H99" s="21">
        <v>0.19875537658662185</v>
      </c>
      <c r="I99" s="15">
        <v>7.4676876150289191</v>
      </c>
      <c r="K99" t="s">
        <v>130</v>
      </c>
      <c r="L99" t="s">
        <v>131</v>
      </c>
      <c r="M99">
        <v>25.166999816894531</v>
      </c>
      <c r="N99" s="26">
        <v>-4.9668216676382647E-3</v>
      </c>
      <c r="O99" t="b">
        <v>1</v>
      </c>
      <c r="P99">
        <f t="shared" si="1"/>
        <v>16</v>
      </c>
    </row>
    <row r="100" spans="1:16">
      <c r="A100" t="s">
        <v>255</v>
      </c>
      <c r="B100" t="s">
        <v>256</v>
      </c>
      <c r="C100">
        <v>3</v>
      </c>
      <c r="D100">
        <v>5</v>
      </c>
      <c r="E100">
        <v>0</v>
      </c>
      <c r="F100" s="23">
        <v>36.83</v>
      </c>
      <c r="G100" s="23">
        <v>42.937999725341797</v>
      </c>
      <c r="H100" s="21">
        <v>0.16584305526314957</v>
      </c>
      <c r="I100" s="15">
        <v>4.3442846153729517</v>
      </c>
      <c r="K100" t="s">
        <v>255</v>
      </c>
      <c r="L100" t="s">
        <v>256</v>
      </c>
      <c r="M100">
        <v>43.187999725341797</v>
      </c>
      <c r="N100" s="26">
        <v>-5.7886450307932493E-3</v>
      </c>
      <c r="O100" t="b">
        <v>1</v>
      </c>
      <c r="P100">
        <f t="shared" si="1"/>
        <v>17</v>
      </c>
    </row>
    <row r="101" spans="1:16">
      <c r="A101" t="s">
        <v>345</v>
      </c>
      <c r="B101" t="s">
        <v>346</v>
      </c>
      <c r="C101">
        <v>4</v>
      </c>
      <c r="D101">
        <v>6</v>
      </c>
      <c r="E101">
        <v>0</v>
      </c>
      <c r="F101" s="23">
        <v>7.82</v>
      </c>
      <c r="G101" s="23">
        <v>9.6099996566772461</v>
      </c>
      <c r="H101" s="21">
        <v>0.22890021185131021</v>
      </c>
      <c r="I101" s="15">
        <v>0</v>
      </c>
      <c r="K101" t="s">
        <v>345</v>
      </c>
      <c r="L101" t="s">
        <v>346</v>
      </c>
      <c r="M101">
        <v>9.6700000762939453</v>
      </c>
      <c r="N101" s="26">
        <v>-6.2048003250579648E-3</v>
      </c>
      <c r="O101" t="b">
        <v>1</v>
      </c>
      <c r="P101">
        <f t="shared" si="1"/>
        <v>18</v>
      </c>
    </row>
    <row r="102" spans="1:16">
      <c r="A102" t="s">
        <v>149</v>
      </c>
      <c r="B102" t="s">
        <v>150</v>
      </c>
      <c r="C102">
        <v>6</v>
      </c>
      <c r="D102">
        <v>7</v>
      </c>
      <c r="E102">
        <v>0</v>
      </c>
      <c r="F102" s="23">
        <v>32.89</v>
      </c>
      <c r="G102" s="23">
        <v>35.153999328613281</v>
      </c>
      <c r="H102" s="21">
        <v>6.8835491900677434E-2</v>
      </c>
      <c r="I102" s="15">
        <v>6.0808756460930375</v>
      </c>
      <c r="K102" t="s">
        <v>149</v>
      </c>
      <c r="L102" t="s">
        <v>150</v>
      </c>
      <c r="M102">
        <v>35.384998321533203</v>
      </c>
      <c r="N102" s="26">
        <v>-6.5281617599893919E-3</v>
      </c>
      <c r="O102" t="b">
        <v>1</v>
      </c>
      <c r="P102">
        <f t="shared" si="1"/>
        <v>19</v>
      </c>
    </row>
    <row r="103" spans="1:16">
      <c r="A103" t="s">
        <v>271</v>
      </c>
      <c r="B103" t="s">
        <v>272</v>
      </c>
      <c r="C103">
        <v>8</v>
      </c>
      <c r="D103">
        <v>4</v>
      </c>
      <c r="E103">
        <v>1</v>
      </c>
      <c r="F103" s="23">
        <v>247.55</v>
      </c>
      <c r="G103" s="23">
        <v>280.15399169921875</v>
      </c>
      <c r="H103" s="21">
        <v>0.13170669238222071</v>
      </c>
      <c r="I103" s="15">
        <v>0.23752777197461636</v>
      </c>
      <c r="K103" t="s">
        <v>271</v>
      </c>
      <c r="L103" t="s">
        <v>272</v>
      </c>
      <c r="M103">
        <v>282.07699584960938</v>
      </c>
      <c r="N103" s="26">
        <v>-6.8173022922290456E-3</v>
      </c>
      <c r="O103" t="b">
        <v>1</v>
      </c>
      <c r="P103">
        <f t="shared" si="1"/>
        <v>20</v>
      </c>
    </row>
    <row r="104" spans="1:16">
      <c r="A104" t="s">
        <v>172</v>
      </c>
      <c r="B104" t="s">
        <v>173</v>
      </c>
      <c r="C104">
        <v>7</v>
      </c>
      <c r="D104">
        <v>8</v>
      </c>
      <c r="E104">
        <v>1</v>
      </c>
      <c r="F104" s="23">
        <v>65.599999999999994</v>
      </c>
      <c r="G104" s="23">
        <v>72.696998596191406</v>
      </c>
      <c r="H104" s="21">
        <v>0.10818595421023494</v>
      </c>
      <c r="I104" s="15">
        <v>4.5710802986439134</v>
      </c>
      <c r="K104" t="s">
        <v>172</v>
      </c>
      <c r="L104" t="s">
        <v>173</v>
      </c>
      <c r="M104">
        <v>73.21600341796875</v>
      </c>
      <c r="N104" s="26">
        <v>-7.0886800364463633E-3</v>
      </c>
      <c r="O104" t="b">
        <v>1</v>
      </c>
      <c r="P104">
        <f t="shared" si="1"/>
        <v>21</v>
      </c>
    </row>
    <row r="105" spans="1:16">
      <c r="A105" t="s">
        <v>298</v>
      </c>
      <c r="B105" t="s">
        <v>299</v>
      </c>
      <c r="C105">
        <v>8</v>
      </c>
      <c r="D105">
        <v>4</v>
      </c>
      <c r="E105">
        <v>0</v>
      </c>
      <c r="F105" s="23">
        <v>49.63</v>
      </c>
      <c r="G105" s="23">
        <v>64.448997497558594</v>
      </c>
      <c r="H105" s="21">
        <v>0.29858951234250636</v>
      </c>
      <c r="I105" s="15">
        <v>2.7559943528706663</v>
      </c>
      <c r="K105" t="s">
        <v>298</v>
      </c>
      <c r="L105" t="s">
        <v>299</v>
      </c>
      <c r="M105">
        <v>64.924003601074219</v>
      </c>
      <c r="N105" s="26">
        <v>-7.3163402927875765E-3</v>
      </c>
      <c r="O105" t="b">
        <v>1</v>
      </c>
      <c r="P105">
        <f t="shared" si="1"/>
        <v>22</v>
      </c>
    </row>
    <row r="106" spans="1:16">
      <c r="A106" t="s">
        <v>37</v>
      </c>
      <c r="B106" t="s">
        <v>38</v>
      </c>
      <c r="C106">
        <v>6</v>
      </c>
      <c r="D106">
        <v>0</v>
      </c>
      <c r="E106">
        <v>0</v>
      </c>
      <c r="F106" s="23">
        <v>63.94</v>
      </c>
      <c r="G106" s="23">
        <v>88.666999816894531</v>
      </c>
      <c r="H106" s="21">
        <v>0.38672192394267335</v>
      </c>
      <c r="I106" s="15">
        <v>1.3762902646725501</v>
      </c>
      <c r="K106" t="s">
        <v>37</v>
      </c>
      <c r="L106" t="s">
        <v>38</v>
      </c>
      <c r="M106">
        <v>89.333000183105469</v>
      </c>
      <c r="N106" s="26">
        <v>-7.4552557828108249E-3</v>
      </c>
      <c r="O106" t="b">
        <v>1</v>
      </c>
      <c r="P106">
        <f t="shared" si="1"/>
        <v>23</v>
      </c>
    </row>
    <row r="107" spans="1:16">
      <c r="A107" t="s">
        <v>213</v>
      </c>
      <c r="B107" t="s">
        <v>214</v>
      </c>
      <c r="C107">
        <v>10</v>
      </c>
      <c r="D107">
        <v>4</v>
      </c>
      <c r="E107">
        <v>1</v>
      </c>
      <c r="F107" s="23">
        <v>109.49</v>
      </c>
      <c r="G107" s="23">
        <v>126.16799926757813</v>
      </c>
      <c r="H107" s="21">
        <v>0.15232440649902393</v>
      </c>
      <c r="I107" s="15">
        <v>5.3703535614585061</v>
      </c>
      <c r="K107" t="s">
        <v>213</v>
      </c>
      <c r="L107" t="s">
        <v>214</v>
      </c>
      <c r="M107">
        <v>127.23799896240234</v>
      </c>
      <c r="N107" s="26">
        <v>-8.4094351023265759E-3</v>
      </c>
      <c r="O107" t="b">
        <v>1</v>
      </c>
      <c r="P107">
        <f t="shared" si="1"/>
        <v>24</v>
      </c>
    </row>
    <row r="108" spans="1:16">
      <c r="A108" t="s">
        <v>241</v>
      </c>
      <c r="B108" t="s">
        <v>242</v>
      </c>
      <c r="C108">
        <v>10</v>
      </c>
      <c r="D108">
        <v>0</v>
      </c>
      <c r="E108">
        <v>0</v>
      </c>
      <c r="F108" s="23">
        <v>45.72</v>
      </c>
      <c r="G108" s="23">
        <v>67.150001525878906</v>
      </c>
      <c r="H108" s="21">
        <v>0.46872269304197084</v>
      </c>
      <c r="I108" s="15">
        <v>5.5118109819040102</v>
      </c>
      <c r="K108" t="s">
        <v>241</v>
      </c>
      <c r="L108" t="s">
        <v>242</v>
      </c>
      <c r="M108">
        <v>67.75</v>
      </c>
      <c r="N108" s="26">
        <v>-8.8560660386877311E-3</v>
      </c>
      <c r="O108" t="b">
        <v>1</v>
      </c>
      <c r="P108">
        <f t="shared" si="1"/>
        <v>25</v>
      </c>
    </row>
    <row r="109" spans="1:16">
      <c r="A109" t="s">
        <v>399</v>
      </c>
      <c r="B109" t="s">
        <v>400</v>
      </c>
      <c r="C109">
        <v>11</v>
      </c>
      <c r="D109">
        <v>0</v>
      </c>
      <c r="E109">
        <v>0</v>
      </c>
      <c r="F109" s="23">
        <v>2.82</v>
      </c>
      <c r="G109" s="23">
        <v>5.3889999389648438</v>
      </c>
      <c r="H109" s="21">
        <v>0.9109928861577461</v>
      </c>
      <c r="I109" s="15">
        <v>0</v>
      </c>
      <c r="K109" t="s">
        <v>399</v>
      </c>
      <c r="L109" t="s">
        <v>400</v>
      </c>
      <c r="M109">
        <v>5.4380002021789551</v>
      </c>
      <c r="N109" s="26">
        <v>-9.0107137536474136E-3</v>
      </c>
      <c r="O109" t="b">
        <v>1</v>
      </c>
      <c r="P109">
        <f t="shared" si="1"/>
        <v>26</v>
      </c>
    </row>
    <row r="110" spans="1:16">
      <c r="A110" t="s">
        <v>232</v>
      </c>
      <c r="B110" t="s">
        <v>233</v>
      </c>
      <c r="C110">
        <v>3</v>
      </c>
      <c r="D110">
        <v>3</v>
      </c>
      <c r="E110">
        <v>0</v>
      </c>
      <c r="F110" s="23">
        <v>10.81</v>
      </c>
      <c r="G110" s="23">
        <v>13.583000183105469</v>
      </c>
      <c r="H110" s="21">
        <v>0.25652175606896099</v>
      </c>
      <c r="I110" s="15">
        <v>8.6586493016612636</v>
      </c>
      <c r="K110" t="s">
        <v>232</v>
      </c>
      <c r="L110" t="s">
        <v>233</v>
      </c>
      <c r="M110">
        <v>13.71399974822998</v>
      </c>
      <c r="N110" s="26">
        <v>-9.5522508042498247E-3</v>
      </c>
      <c r="O110" t="b">
        <v>1</v>
      </c>
      <c r="P110">
        <f t="shared" si="1"/>
        <v>27</v>
      </c>
    </row>
    <row r="111" spans="1:16">
      <c r="A111" t="s">
        <v>391</v>
      </c>
      <c r="B111" t="s">
        <v>392</v>
      </c>
      <c r="C111">
        <v>1</v>
      </c>
      <c r="D111">
        <v>5</v>
      </c>
      <c r="E111">
        <v>0</v>
      </c>
      <c r="F111" s="23">
        <v>30.67</v>
      </c>
      <c r="G111" s="23">
        <v>34.333000183105469</v>
      </c>
      <c r="H111" s="21">
        <v>0.1194326763320987</v>
      </c>
      <c r="I111" s="15">
        <v>12.389957457829423</v>
      </c>
      <c r="K111" t="s">
        <v>391</v>
      </c>
      <c r="L111" t="s">
        <v>392</v>
      </c>
      <c r="M111">
        <v>34.666999816894531</v>
      </c>
      <c r="N111" s="26">
        <v>-9.6345122321860668E-3</v>
      </c>
      <c r="O111" t="b">
        <v>1</v>
      </c>
      <c r="P111">
        <f t="shared" si="1"/>
        <v>28</v>
      </c>
    </row>
    <row r="112" spans="1:16">
      <c r="A112" t="s">
        <v>253</v>
      </c>
      <c r="B112" t="s">
        <v>254</v>
      </c>
      <c r="C112">
        <v>8</v>
      </c>
      <c r="D112">
        <v>4</v>
      </c>
      <c r="E112">
        <v>0</v>
      </c>
      <c r="F112" s="23">
        <v>87</v>
      </c>
      <c r="G112" s="23">
        <v>141.33299255371094</v>
      </c>
      <c r="H112" s="21">
        <v>0.62451715578978084</v>
      </c>
      <c r="I112" s="15">
        <v>1.3149425901215652</v>
      </c>
      <c r="K112" t="s">
        <v>253</v>
      </c>
      <c r="L112" t="s">
        <v>254</v>
      </c>
      <c r="M112">
        <v>142.75</v>
      </c>
      <c r="N112" s="26">
        <v>-9.9264969967710164E-3</v>
      </c>
      <c r="O112" t="b">
        <v>1</v>
      </c>
      <c r="P112">
        <f t="shared" si="1"/>
        <v>29</v>
      </c>
    </row>
    <row r="113" spans="1:16">
      <c r="A113" t="s">
        <v>221</v>
      </c>
      <c r="B113" t="s">
        <v>222</v>
      </c>
      <c r="C113">
        <v>6</v>
      </c>
      <c r="D113">
        <v>2</v>
      </c>
      <c r="E113">
        <v>0</v>
      </c>
      <c r="F113" s="23">
        <v>84.73</v>
      </c>
      <c r="G113" s="23">
        <v>99.25</v>
      </c>
      <c r="H113" s="21">
        <v>0.17136787442464294</v>
      </c>
      <c r="I113" s="15">
        <v>3.6114716662097734</v>
      </c>
      <c r="K113" t="s">
        <v>221</v>
      </c>
      <c r="L113" t="s">
        <v>222</v>
      </c>
      <c r="M113">
        <v>100.25</v>
      </c>
      <c r="N113" s="26">
        <v>-9.9750623441396506E-3</v>
      </c>
      <c r="O113" t="b">
        <v>1</v>
      </c>
      <c r="P113">
        <f t="shared" si="1"/>
        <v>30</v>
      </c>
    </row>
    <row r="114" spans="1:16">
      <c r="A114" t="s">
        <v>114</v>
      </c>
      <c r="B114" t="s">
        <v>115</v>
      </c>
      <c r="C114">
        <v>8</v>
      </c>
      <c r="D114">
        <v>3</v>
      </c>
      <c r="E114">
        <v>0</v>
      </c>
      <c r="F114" s="23">
        <v>27.42</v>
      </c>
      <c r="G114" s="23">
        <v>34.563999176025391</v>
      </c>
      <c r="H114" s="21">
        <v>0.26053972195570346</v>
      </c>
      <c r="I114" s="15">
        <v>5.4704595185995624</v>
      </c>
      <c r="K114" t="s">
        <v>114</v>
      </c>
      <c r="L114" t="s">
        <v>115</v>
      </c>
      <c r="M114">
        <v>34.930999755859375</v>
      </c>
      <c r="N114" s="26">
        <v>-1.0506443628840689E-2</v>
      </c>
      <c r="O114" t="b">
        <v>1</v>
      </c>
      <c r="P114">
        <f t="shared" si="1"/>
        <v>31</v>
      </c>
    </row>
    <row r="115" spans="1:16">
      <c r="A115" t="s">
        <v>490</v>
      </c>
      <c r="B115" t="s">
        <v>491</v>
      </c>
      <c r="C115">
        <v>9</v>
      </c>
      <c r="D115">
        <v>1</v>
      </c>
      <c r="E115">
        <v>0</v>
      </c>
      <c r="F115" s="23">
        <v>10.07</v>
      </c>
      <c r="G115" s="23">
        <v>13.699999809265137</v>
      </c>
      <c r="H115" s="21">
        <v>0.3604766444156044</v>
      </c>
      <c r="I115" s="15">
        <v>7.1499506316805306</v>
      </c>
      <c r="K115" t="s">
        <v>490</v>
      </c>
      <c r="L115" t="s">
        <v>491</v>
      </c>
      <c r="M115">
        <v>13.850000381469727</v>
      </c>
      <c r="N115" s="26">
        <v>-1.0830365925857987E-2</v>
      </c>
      <c r="O115" t="b">
        <v>1</v>
      </c>
      <c r="P115">
        <f t="shared" si="1"/>
        <v>32</v>
      </c>
    </row>
    <row r="116" spans="1:16">
      <c r="A116" t="s">
        <v>112</v>
      </c>
      <c r="B116" t="s">
        <v>113</v>
      </c>
      <c r="C116">
        <v>9</v>
      </c>
      <c r="D116">
        <v>0</v>
      </c>
      <c r="E116">
        <v>0</v>
      </c>
      <c r="F116" s="23">
        <v>82.04</v>
      </c>
      <c r="G116" s="23">
        <v>133.10699462890625</v>
      </c>
      <c r="H116" s="21">
        <v>0.6224645859203588</v>
      </c>
      <c r="I116" s="15">
        <v>0</v>
      </c>
      <c r="K116" t="s">
        <v>112</v>
      </c>
      <c r="L116" t="s">
        <v>113</v>
      </c>
      <c r="M116">
        <v>134.60899353027344</v>
      </c>
      <c r="N116" s="26">
        <v>-1.1158235879903442E-2</v>
      </c>
      <c r="O116" t="b">
        <v>1</v>
      </c>
      <c r="P116">
        <f t="shared" si="1"/>
        <v>33</v>
      </c>
    </row>
    <row r="117" spans="1:16">
      <c r="A117" t="s">
        <v>193</v>
      </c>
      <c r="B117" t="s">
        <v>194</v>
      </c>
      <c r="C117">
        <v>9</v>
      </c>
      <c r="D117">
        <v>1</v>
      </c>
      <c r="E117">
        <v>0</v>
      </c>
      <c r="F117" s="23">
        <v>120.03</v>
      </c>
      <c r="G117" s="23">
        <v>175.19999694824219</v>
      </c>
      <c r="H117" s="21">
        <v>0.45963506580223434</v>
      </c>
      <c r="I117" s="15">
        <v>3.1992001284423157</v>
      </c>
      <c r="K117" t="s">
        <v>193</v>
      </c>
      <c r="L117" t="s">
        <v>194</v>
      </c>
      <c r="M117">
        <v>177.19999694824219</v>
      </c>
      <c r="N117" s="26">
        <v>-1.1286681909956093E-2</v>
      </c>
      <c r="O117" t="b">
        <v>1</v>
      </c>
      <c r="P117">
        <f t="shared" si="1"/>
        <v>34</v>
      </c>
    </row>
    <row r="118" spans="1:16">
      <c r="A118" t="s">
        <v>247</v>
      </c>
      <c r="B118" s="11" t="s">
        <v>524</v>
      </c>
      <c r="C118">
        <v>9</v>
      </c>
      <c r="D118">
        <v>4</v>
      </c>
      <c r="E118">
        <v>3</v>
      </c>
      <c r="F118" s="23">
        <v>50.77</v>
      </c>
      <c r="G118" s="23">
        <v>79.5</v>
      </c>
      <c r="H118" s="21">
        <v>0.56588536537325185</v>
      </c>
      <c r="I118" s="15">
        <v>0</v>
      </c>
      <c r="K118" t="s">
        <v>247</v>
      </c>
      <c r="L118" t="s">
        <v>248</v>
      </c>
      <c r="M118">
        <v>80.416999816894531</v>
      </c>
      <c r="N118" s="26">
        <v>-1.1403059290728251E-2</v>
      </c>
      <c r="O118" t="b">
        <v>1</v>
      </c>
      <c r="P118">
        <f t="shared" si="1"/>
        <v>35</v>
      </c>
    </row>
    <row r="119" spans="1:16">
      <c r="A119" t="s">
        <v>387</v>
      </c>
      <c r="B119" t="s">
        <v>532</v>
      </c>
      <c r="C119">
        <v>3</v>
      </c>
      <c r="D119">
        <v>2</v>
      </c>
      <c r="E119">
        <v>0</v>
      </c>
      <c r="F119" s="23">
        <v>11.02</v>
      </c>
      <c r="G119" s="23">
        <v>17.100000381469727</v>
      </c>
      <c r="H119" s="21">
        <v>0.55172417254716222</v>
      </c>
      <c r="I119" s="15">
        <v>8.1669689306546474</v>
      </c>
      <c r="K119" t="s">
        <v>387</v>
      </c>
      <c r="L119" t="s">
        <v>388</v>
      </c>
      <c r="M119">
        <v>17.299999237060547</v>
      </c>
      <c r="N119" s="26">
        <v>-1.1560628000628874E-2</v>
      </c>
      <c r="O119" t="b">
        <v>1</v>
      </c>
      <c r="P119">
        <f t="shared" si="1"/>
        <v>36</v>
      </c>
    </row>
    <row r="120" spans="1:16">
      <c r="A120" t="s">
        <v>51</v>
      </c>
      <c r="B120" s="11" t="s">
        <v>513</v>
      </c>
      <c r="C120">
        <v>7</v>
      </c>
      <c r="D120">
        <v>5</v>
      </c>
      <c r="E120">
        <v>1</v>
      </c>
      <c r="F120" s="23">
        <v>144.81</v>
      </c>
      <c r="G120" s="23">
        <v>180.69999694824219</v>
      </c>
      <c r="H120" s="21">
        <v>0.24784197878766787</v>
      </c>
      <c r="I120" s="15">
        <v>4.7648643708082536</v>
      </c>
      <c r="K120" t="s">
        <v>51</v>
      </c>
      <c r="L120" t="s">
        <v>52</v>
      </c>
      <c r="M120">
        <v>182.8179931640625</v>
      </c>
      <c r="N120" s="26">
        <v>-1.1585272210704139E-2</v>
      </c>
      <c r="O120" t="b">
        <v>1</v>
      </c>
      <c r="P120">
        <f t="shared" si="1"/>
        <v>37</v>
      </c>
    </row>
    <row r="121" spans="1:16">
      <c r="A121" t="s">
        <v>395</v>
      </c>
      <c r="B121" t="s">
        <v>396</v>
      </c>
      <c r="C121">
        <v>12</v>
      </c>
      <c r="D121">
        <v>2</v>
      </c>
      <c r="E121">
        <v>0</v>
      </c>
      <c r="F121" s="23">
        <v>17.52</v>
      </c>
      <c r="G121" s="23">
        <v>25.339000701904297</v>
      </c>
      <c r="H121" s="21">
        <v>0.4462899944009302</v>
      </c>
      <c r="I121" s="15">
        <v>1.3698629830798057</v>
      </c>
      <c r="K121" t="s">
        <v>395</v>
      </c>
      <c r="L121" t="s">
        <v>396</v>
      </c>
      <c r="M121">
        <v>25.649999618530273</v>
      </c>
      <c r="N121" s="26">
        <v>-1.2124714278798753E-2</v>
      </c>
      <c r="O121" t="b">
        <v>1</v>
      </c>
      <c r="P121">
        <f t="shared" si="1"/>
        <v>38</v>
      </c>
    </row>
    <row r="122" spans="1:16">
      <c r="A122" t="s">
        <v>211</v>
      </c>
      <c r="B122" t="s">
        <v>212</v>
      </c>
      <c r="C122">
        <v>3</v>
      </c>
      <c r="D122">
        <v>10</v>
      </c>
      <c r="E122">
        <v>3</v>
      </c>
      <c r="F122" s="23">
        <v>51.82</v>
      </c>
      <c r="G122" s="23">
        <v>58.557998657226563</v>
      </c>
      <c r="H122" s="21">
        <v>0.13002699068364651</v>
      </c>
      <c r="I122" s="15">
        <v>6.7155538770233241</v>
      </c>
      <c r="K122" t="s">
        <v>211</v>
      </c>
      <c r="L122" t="s">
        <v>212</v>
      </c>
      <c r="M122">
        <v>59.284999847412109</v>
      </c>
      <c r="N122" s="26">
        <v>-1.2262818454190848E-2</v>
      </c>
      <c r="O122" t="b">
        <v>1</v>
      </c>
      <c r="P122">
        <f t="shared" si="1"/>
        <v>39</v>
      </c>
    </row>
    <row r="123" spans="1:16">
      <c r="A123" t="s">
        <v>403</v>
      </c>
      <c r="B123" t="s">
        <v>404</v>
      </c>
      <c r="C123">
        <v>2</v>
      </c>
      <c r="D123">
        <v>5</v>
      </c>
      <c r="E123">
        <v>0</v>
      </c>
      <c r="F123" s="23">
        <v>38.57</v>
      </c>
      <c r="G123" s="23">
        <v>44.070999145507813</v>
      </c>
      <c r="H123" s="21">
        <v>0.14262377872719242</v>
      </c>
      <c r="I123" s="15">
        <v>4.3557167424109737</v>
      </c>
      <c r="K123" t="s">
        <v>403</v>
      </c>
      <c r="L123" t="s">
        <v>404</v>
      </c>
      <c r="M123">
        <v>44.643001556396484</v>
      </c>
      <c r="N123" s="26">
        <v>-1.2812812556209382E-2</v>
      </c>
      <c r="O123" t="b">
        <v>1</v>
      </c>
      <c r="P123">
        <f t="shared" si="1"/>
        <v>40</v>
      </c>
    </row>
    <row r="124" spans="1:16">
      <c r="A124" t="s">
        <v>215</v>
      </c>
      <c r="B124" t="s">
        <v>216</v>
      </c>
      <c r="C124">
        <v>0</v>
      </c>
      <c r="D124">
        <v>8</v>
      </c>
      <c r="E124">
        <v>1</v>
      </c>
      <c r="F124" s="23">
        <v>40.15</v>
      </c>
      <c r="G124" s="23">
        <v>40.666999816894531</v>
      </c>
      <c r="H124" s="21">
        <v>1.2876707768232446E-2</v>
      </c>
      <c r="I124" s="15">
        <v>5.1805726617834491</v>
      </c>
      <c r="K124" t="s">
        <v>215</v>
      </c>
      <c r="L124" t="s">
        <v>216</v>
      </c>
      <c r="M124">
        <v>41.200000762939453</v>
      </c>
      <c r="N124" s="26">
        <v>-1.2936915926573745E-2</v>
      </c>
      <c r="O124" t="b">
        <v>1</v>
      </c>
      <c r="P124">
        <f t="shared" si="1"/>
        <v>41</v>
      </c>
    </row>
    <row r="125" spans="1:16">
      <c r="A125" t="s">
        <v>371</v>
      </c>
      <c r="B125" t="s">
        <v>372</v>
      </c>
      <c r="C125">
        <v>11</v>
      </c>
      <c r="D125">
        <v>2</v>
      </c>
      <c r="E125">
        <v>0</v>
      </c>
      <c r="F125" s="23">
        <v>14.82</v>
      </c>
      <c r="G125" s="23">
        <v>23.143999099731445</v>
      </c>
      <c r="H125" s="21">
        <v>0.5616733535581272</v>
      </c>
      <c r="I125" s="15">
        <v>0</v>
      </c>
      <c r="K125" t="s">
        <v>371</v>
      </c>
      <c r="L125" t="s">
        <v>372</v>
      </c>
      <c r="M125">
        <v>23.509000778198242</v>
      </c>
      <c r="N125" s="26">
        <v>-1.552603966074525E-2</v>
      </c>
      <c r="O125" t="b">
        <v>1</v>
      </c>
      <c r="P125">
        <f t="shared" si="1"/>
        <v>42</v>
      </c>
    </row>
    <row r="126" spans="1:16">
      <c r="A126" t="s">
        <v>283</v>
      </c>
      <c r="B126" t="s">
        <v>284</v>
      </c>
      <c r="C126">
        <v>1</v>
      </c>
      <c r="D126">
        <v>1</v>
      </c>
      <c r="E126">
        <v>0</v>
      </c>
      <c r="F126" s="23">
        <v>43.06</v>
      </c>
      <c r="G126" s="23">
        <v>45.75</v>
      </c>
      <c r="H126" s="21">
        <v>6.2470970738504356E-2</v>
      </c>
      <c r="I126" s="15">
        <v>1.3934046071571247</v>
      </c>
      <c r="K126" t="s">
        <v>283</v>
      </c>
      <c r="L126" t="s">
        <v>284</v>
      </c>
      <c r="M126">
        <v>46.5</v>
      </c>
      <c r="N126" s="26">
        <v>-1.6129032258064516E-2</v>
      </c>
      <c r="O126" t="b">
        <v>1</v>
      </c>
      <c r="P126">
        <f t="shared" si="1"/>
        <v>43</v>
      </c>
    </row>
    <row r="127" spans="1:16">
      <c r="A127" t="s">
        <v>197</v>
      </c>
      <c r="B127" t="s">
        <v>198</v>
      </c>
      <c r="C127">
        <v>8</v>
      </c>
      <c r="D127">
        <v>2</v>
      </c>
      <c r="E127">
        <v>1</v>
      </c>
      <c r="F127" s="23">
        <v>45.39</v>
      </c>
      <c r="G127" s="23">
        <v>61.271999359130859</v>
      </c>
      <c r="H127" s="21">
        <v>0.34990084510092218</v>
      </c>
      <c r="I127" s="15">
        <v>0.83475654990327974</v>
      </c>
      <c r="K127" t="s">
        <v>197</v>
      </c>
      <c r="L127" t="s">
        <v>198</v>
      </c>
      <c r="M127">
        <v>62.28900146484375</v>
      </c>
      <c r="N127" s="26">
        <v>-1.6327153779899524E-2</v>
      </c>
      <c r="O127" t="b">
        <v>1</v>
      </c>
      <c r="P127">
        <f t="shared" si="1"/>
        <v>44</v>
      </c>
    </row>
    <row r="128" spans="1:16">
      <c r="A128" t="s">
        <v>397</v>
      </c>
      <c r="B128" t="s">
        <v>533</v>
      </c>
      <c r="C128">
        <v>10</v>
      </c>
      <c r="D128">
        <v>2</v>
      </c>
      <c r="E128">
        <v>0</v>
      </c>
      <c r="F128" s="23">
        <v>10.85</v>
      </c>
      <c r="G128" s="23">
        <v>15.404000282287598</v>
      </c>
      <c r="H128" s="21">
        <v>0.41972352832143761</v>
      </c>
      <c r="I128" s="15">
        <v>0</v>
      </c>
      <c r="K128" t="s">
        <v>397</v>
      </c>
      <c r="L128" t="s">
        <v>398</v>
      </c>
      <c r="M128">
        <v>15.666999816894531</v>
      </c>
      <c r="N128" s="26">
        <v>-1.6786847365845226E-2</v>
      </c>
      <c r="O128" t="b">
        <v>1</v>
      </c>
      <c r="P128">
        <f t="shared" si="1"/>
        <v>45</v>
      </c>
    </row>
    <row r="129" spans="1:16">
      <c r="A129" t="s">
        <v>166</v>
      </c>
      <c r="B129" t="s">
        <v>167</v>
      </c>
      <c r="C129">
        <v>10</v>
      </c>
      <c r="D129">
        <v>10</v>
      </c>
      <c r="E129">
        <v>2</v>
      </c>
      <c r="F129" s="23">
        <v>49.92</v>
      </c>
      <c r="G129" s="23">
        <v>52.527000427246094</v>
      </c>
      <c r="H129" s="21">
        <v>5.2223566250923316E-2</v>
      </c>
      <c r="I129" s="15">
        <v>7.4519231342352343</v>
      </c>
      <c r="K129" t="s">
        <v>166</v>
      </c>
      <c r="L129" t="s">
        <v>167</v>
      </c>
      <c r="M129">
        <v>53.437999725341797</v>
      </c>
      <c r="N129" s="26">
        <v>-1.7047780657547362E-2</v>
      </c>
      <c r="O129" t="b">
        <v>1</v>
      </c>
      <c r="P129">
        <f t="shared" si="1"/>
        <v>46</v>
      </c>
    </row>
    <row r="130" spans="1:16">
      <c r="A130" t="s">
        <v>285</v>
      </c>
      <c r="B130" s="11" t="s">
        <v>526</v>
      </c>
      <c r="C130">
        <v>0</v>
      </c>
      <c r="D130">
        <v>5</v>
      </c>
      <c r="E130">
        <v>0</v>
      </c>
      <c r="F130" s="23">
        <v>24.5</v>
      </c>
      <c r="G130" s="23">
        <v>28</v>
      </c>
      <c r="H130" s="21">
        <v>0.14285714285714285</v>
      </c>
      <c r="I130" s="15">
        <v>5.714285616972008</v>
      </c>
      <c r="K130" t="s">
        <v>285</v>
      </c>
      <c r="L130" t="s">
        <v>286</v>
      </c>
      <c r="M130">
        <v>28.5</v>
      </c>
      <c r="N130" s="26">
        <v>-1.7543859649122806E-2</v>
      </c>
      <c r="O130" t="b">
        <v>1</v>
      </c>
      <c r="P130">
        <f t="shared" si="1"/>
        <v>47</v>
      </c>
    </row>
    <row r="131" spans="1:16">
      <c r="A131" t="s">
        <v>455</v>
      </c>
      <c r="B131" s="11" t="s">
        <v>547</v>
      </c>
      <c r="C131">
        <v>13</v>
      </c>
      <c r="D131">
        <v>1</v>
      </c>
      <c r="E131">
        <v>1</v>
      </c>
      <c r="F131" s="23">
        <v>45.75</v>
      </c>
      <c r="G131" s="23">
        <v>55.632999420166016</v>
      </c>
      <c r="H131" s="21">
        <v>0.21602184524953039</v>
      </c>
      <c r="I131" s="15">
        <v>3.1695738516218674</v>
      </c>
      <c r="K131" t="s">
        <v>455</v>
      </c>
      <c r="L131" t="s">
        <v>456</v>
      </c>
      <c r="M131">
        <v>56.643001556396484</v>
      </c>
      <c r="N131" s="26">
        <v>-1.7831013690629765E-2</v>
      </c>
      <c r="O131" t="b">
        <v>1</v>
      </c>
      <c r="P131">
        <f t="shared" si="1"/>
        <v>48</v>
      </c>
    </row>
    <row r="132" spans="1:16">
      <c r="A132" t="s">
        <v>385</v>
      </c>
      <c r="B132" t="s">
        <v>535</v>
      </c>
      <c r="C132">
        <v>16</v>
      </c>
      <c r="D132">
        <v>3</v>
      </c>
      <c r="E132">
        <v>0</v>
      </c>
      <c r="F132" s="23">
        <v>50.88</v>
      </c>
      <c r="G132" s="23">
        <v>67.566001892089844</v>
      </c>
      <c r="H132" s="21">
        <v>0.32794815039484748</v>
      </c>
      <c r="I132" s="15">
        <v>0.98231827111984282</v>
      </c>
      <c r="K132" t="s">
        <v>385</v>
      </c>
      <c r="L132" t="s">
        <v>386</v>
      </c>
      <c r="M132">
        <v>68.875999450683594</v>
      </c>
      <c r="N132" s="26">
        <v>-1.9019652259735714E-2</v>
      </c>
      <c r="O132" t="b">
        <v>1</v>
      </c>
      <c r="P132">
        <f t="shared" si="1"/>
        <v>49</v>
      </c>
    </row>
    <row r="133" spans="1:16">
      <c r="A133" t="s">
        <v>217</v>
      </c>
      <c r="B133" t="s">
        <v>218</v>
      </c>
      <c r="C133">
        <v>0</v>
      </c>
      <c r="D133">
        <v>8</v>
      </c>
      <c r="E133">
        <v>0</v>
      </c>
      <c r="F133" s="23">
        <v>29.06</v>
      </c>
      <c r="G133" s="23">
        <v>32</v>
      </c>
      <c r="H133" s="21">
        <v>0.1011699931176876</v>
      </c>
      <c r="I133" s="15">
        <v>2.4776325829670665</v>
      </c>
      <c r="K133" t="s">
        <v>217</v>
      </c>
      <c r="L133" t="s">
        <v>218</v>
      </c>
      <c r="M133">
        <v>32.625</v>
      </c>
      <c r="N133" s="26">
        <v>-1.9157088122605363E-2</v>
      </c>
      <c r="O133" t="b">
        <v>1</v>
      </c>
      <c r="P133">
        <f t="shared" si="1"/>
        <v>50</v>
      </c>
    </row>
    <row r="134" spans="1:16">
      <c r="A134" t="s">
        <v>279</v>
      </c>
      <c r="B134" t="s">
        <v>280</v>
      </c>
      <c r="C134">
        <v>2</v>
      </c>
      <c r="D134">
        <v>14</v>
      </c>
      <c r="E134">
        <v>2</v>
      </c>
      <c r="F134" s="23">
        <v>174.24</v>
      </c>
      <c r="G134" s="23">
        <v>178.96400451660156</v>
      </c>
      <c r="H134" s="21">
        <v>2.7112055306482741E-2</v>
      </c>
      <c r="I134" s="15">
        <v>1.5386179623196603</v>
      </c>
      <c r="K134" t="s">
        <v>279</v>
      </c>
      <c r="L134" t="s">
        <v>280</v>
      </c>
      <c r="M134">
        <v>182.50300598144531</v>
      </c>
      <c r="N134" s="26">
        <v>-1.9391469449021308E-2</v>
      </c>
      <c r="O134" t="b">
        <v>1</v>
      </c>
      <c r="P134">
        <f t="shared" si="1"/>
        <v>51</v>
      </c>
    </row>
    <row r="135" spans="1:16">
      <c r="A135" t="s">
        <v>337</v>
      </c>
      <c r="B135" t="s">
        <v>338</v>
      </c>
      <c r="C135">
        <v>8</v>
      </c>
      <c r="D135">
        <v>0</v>
      </c>
      <c r="E135">
        <v>1</v>
      </c>
      <c r="F135" s="23">
        <v>8.25</v>
      </c>
      <c r="G135" s="23">
        <v>10.708999633789063</v>
      </c>
      <c r="H135" s="21">
        <v>0.29806056167140149</v>
      </c>
      <c r="I135" s="15">
        <v>3.3939394083890044</v>
      </c>
      <c r="K135" t="s">
        <v>337</v>
      </c>
      <c r="L135" t="s">
        <v>338</v>
      </c>
      <c r="M135">
        <v>10.920999526977539</v>
      </c>
      <c r="N135" s="26">
        <v>-1.9412132805681843E-2</v>
      </c>
      <c r="O135" t="b">
        <v>1</v>
      </c>
      <c r="P135">
        <f t="shared" si="1"/>
        <v>52</v>
      </c>
    </row>
    <row r="136" spans="1:16">
      <c r="A136" t="s">
        <v>486</v>
      </c>
      <c r="B136" t="s">
        <v>487</v>
      </c>
      <c r="C136">
        <v>4</v>
      </c>
      <c r="D136">
        <v>8</v>
      </c>
      <c r="E136">
        <v>1</v>
      </c>
      <c r="F136" s="23">
        <v>37.43</v>
      </c>
      <c r="G136" s="23">
        <v>37.375</v>
      </c>
      <c r="H136" s="21">
        <v>-1.4694095645204305E-3</v>
      </c>
      <c r="I136" s="15">
        <v>3.1675128034815376</v>
      </c>
      <c r="K136" t="s">
        <v>486</v>
      </c>
      <c r="L136" t="s">
        <v>487</v>
      </c>
      <c r="M136">
        <v>38.125</v>
      </c>
      <c r="N136" s="26">
        <v>-1.9672131147540985E-2</v>
      </c>
      <c r="O136" t="b">
        <v>1</v>
      </c>
      <c r="P136">
        <f t="shared" si="1"/>
        <v>53</v>
      </c>
    </row>
    <row r="137" spans="1:16">
      <c r="A137" t="s">
        <v>263</v>
      </c>
      <c r="B137" t="s">
        <v>264</v>
      </c>
      <c r="C137">
        <v>9</v>
      </c>
      <c r="D137">
        <v>1</v>
      </c>
      <c r="E137">
        <v>0</v>
      </c>
      <c r="F137" s="23">
        <v>110.05</v>
      </c>
      <c r="G137" s="23">
        <v>124.77799987792969</v>
      </c>
      <c r="H137" s="21">
        <v>0.13383007612839337</v>
      </c>
      <c r="I137" s="15">
        <v>1.5629259687507766</v>
      </c>
      <c r="K137" t="s">
        <v>263</v>
      </c>
      <c r="L137" t="s">
        <v>264</v>
      </c>
      <c r="M137">
        <v>127.33300018310547</v>
      </c>
      <c r="N137" s="26">
        <v>-2.0065499921478946E-2</v>
      </c>
      <c r="O137" t="b">
        <v>1</v>
      </c>
      <c r="P137">
        <f t="shared" si="1"/>
        <v>54</v>
      </c>
    </row>
    <row r="138" spans="1:16">
      <c r="A138" t="s">
        <v>185</v>
      </c>
      <c r="B138" t="s">
        <v>186</v>
      </c>
      <c r="C138">
        <v>9</v>
      </c>
      <c r="D138">
        <v>7</v>
      </c>
      <c r="E138">
        <v>1</v>
      </c>
      <c r="F138" s="23">
        <v>25.48</v>
      </c>
      <c r="G138" s="23">
        <v>29.128000259399414</v>
      </c>
      <c r="H138" s="21">
        <v>0.14317112478019675</v>
      </c>
      <c r="I138" s="15">
        <v>5.7299844511262661</v>
      </c>
      <c r="K138" t="s">
        <v>185</v>
      </c>
      <c r="L138" t="s">
        <v>186</v>
      </c>
      <c r="M138">
        <v>29.739999771118164</v>
      </c>
      <c r="N138" s="26">
        <v>-2.0578329402446395E-2</v>
      </c>
      <c r="O138" t="b">
        <v>1</v>
      </c>
      <c r="P138">
        <f t="shared" si="1"/>
        <v>55</v>
      </c>
    </row>
    <row r="139" spans="1:16">
      <c r="A139" t="s">
        <v>181</v>
      </c>
      <c r="B139" t="s">
        <v>182</v>
      </c>
      <c r="C139">
        <v>1</v>
      </c>
      <c r="D139">
        <v>2</v>
      </c>
      <c r="E139">
        <v>0</v>
      </c>
      <c r="F139" s="23">
        <v>42.35</v>
      </c>
      <c r="G139" s="23">
        <v>53.193000793457031</v>
      </c>
      <c r="H139" s="21">
        <v>0.25603307658694285</v>
      </c>
      <c r="I139" s="15">
        <v>3.2297520598104175</v>
      </c>
      <c r="K139" t="s">
        <v>181</v>
      </c>
      <c r="L139" t="s">
        <v>182</v>
      </c>
      <c r="M139">
        <v>54.333000183105469</v>
      </c>
      <c r="N139" s="26">
        <v>-2.0981712510013642E-2</v>
      </c>
      <c r="O139" t="b">
        <v>1</v>
      </c>
      <c r="P139">
        <f t="shared" si="1"/>
        <v>56</v>
      </c>
    </row>
    <row r="140" spans="1:16">
      <c r="A140" t="s">
        <v>96</v>
      </c>
      <c r="B140" t="s">
        <v>97</v>
      </c>
      <c r="C140">
        <v>8</v>
      </c>
      <c r="D140">
        <v>5</v>
      </c>
      <c r="E140">
        <v>1</v>
      </c>
      <c r="F140" s="23">
        <v>7.95</v>
      </c>
      <c r="G140" s="23">
        <v>9.8330001831054688</v>
      </c>
      <c r="H140" s="21">
        <v>0.2368553689440841</v>
      </c>
      <c r="I140" s="15">
        <v>10.062893231709797</v>
      </c>
      <c r="K140" t="s">
        <v>96</v>
      </c>
      <c r="L140" t="s">
        <v>97</v>
      </c>
      <c r="M140">
        <v>10.050000190734863</v>
      </c>
      <c r="N140" s="26">
        <v>-2.159204015035221E-2</v>
      </c>
      <c r="O140" t="b">
        <v>1</v>
      </c>
      <c r="P140">
        <f t="shared" si="1"/>
        <v>57</v>
      </c>
    </row>
    <row r="141" spans="1:16">
      <c r="A141" t="s">
        <v>265</v>
      </c>
      <c r="B141" s="11" t="s">
        <v>527</v>
      </c>
      <c r="C141">
        <v>13</v>
      </c>
      <c r="D141">
        <v>21</v>
      </c>
      <c r="E141">
        <v>2</v>
      </c>
      <c r="F141" s="23">
        <v>151.77000000000001</v>
      </c>
      <c r="G141" s="23">
        <v>169.39399719238281</v>
      </c>
      <c r="H141" s="21">
        <v>0.11612306247863742</v>
      </c>
      <c r="I141" s="15">
        <v>2.0820979678663032</v>
      </c>
      <c r="K141" t="s">
        <v>265</v>
      </c>
      <c r="L141" t="s">
        <v>266</v>
      </c>
      <c r="M141">
        <v>173.18400573730469</v>
      </c>
      <c r="N141" s="26">
        <v>-2.1884287343894648E-2</v>
      </c>
      <c r="O141" t="b">
        <v>1</v>
      </c>
      <c r="P141">
        <f t="shared" si="1"/>
        <v>58</v>
      </c>
    </row>
    <row r="142" spans="1:16">
      <c r="A142" t="s">
        <v>291</v>
      </c>
      <c r="B142" t="s">
        <v>292</v>
      </c>
      <c r="C142">
        <v>11</v>
      </c>
      <c r="D142">
        <v>0</v>
      </c>
      <c r="E142">
        <v>0</v>
      </c>
      <c r="F142" s="23">
        <v>146.37</v>
      </c>
      <c r="G142" s="23">
        <v>217.16400146484375</v>
      </c>
      <c r="H142" s="21">
        <v>0.48366469539416374</v>
      </c>
      <c r="I142" s="15">
        <v>0</v>
      </c>
      <c r="K142" t="s">
        <v>291</v>
      </c>
      <c r="L142" t="s">
        <v>292</v>
      </c>
      <c r="M142">
        <v>222.41099548339844</v>
      </c>
      <c r="N142" s="26">
        <v>-2.3591432640956558E-2</v>
      </c>
      <c r="O142" t="b">
        <v>1</v>
      </c>
      <c r="P142">
        <f t="shared" si="1"/>
        <v>59</v>
      </c>
    </row>
    <row r="143" spans="1:16">
      <c r="A143" t="s">
        <v>359</v>
      </c>
      <c r="B143" t="s">
        <v>360</v>
      </c>
      <c r="C143">
        <v>8</v>
      </c>
      <c r="D143">
        <v>1</v>
      </c>
      <c r="E143">
        <v>0</v>
      </c>
      <c r="F143" s="23">
        <v>9.91</v>
      </c>
      <c r="G143" s="23">
        <v>12.781000137329102</v>
      </c>
      <c r="H143" s="21">
        <v>0.28970738015429881</v>
      </c>
      <c r="I143" s="15">
        <v>2.1771946780977531</v>
      </c>
      <c r="K143" t="s">
        <v>359</v>
      </c>
      <c r="L143" t="s">
        <v>360</v>
      </c>
      <c r="M143">
        <v>13.093999862670898</v>
      </c>
      <c r="N143" s="26">
        <v>-2.3904057478579474E-2</v>
      </c>
      <c r="O143" t="b">
        <v>1</v>
      </c>
      <c r="P143">
        <f t="shared" si="1"/>
        <v>60</v>
      </c>
    </row>
    <row r="144" spans="1:16">
      <c r="A144" t="s">
        <v>277</v>
      </c>
      <c r="B144" s="11" t="s">
        <v>523</v>
      </c>
      <c r="C144">
        <v>3</v>
      </c>
      <c r="D144">
        <v>0</v>
      </c>
      <c r="E144">
        <v>1</v>
      </c>
      <c r="F144" s="23">
        <v>20.77</v>
      </c>
      <c r="G144" s="23">
        <v>39.444999694824219</v>
      </c>
      <c r="H144" s="21">
        <v>0.89913335073780543</v>
      </c>
      <c r="I144" s="15">
        <v>1.6463649462322001</v>
      </c>
      <c r="K144" t="s">
        <v>277</v>
      </c>
      <c r="L144" t="s">
        <v>278</v>
      </c>
      <c r="M144">
        <v>40.425998687744141</v>
      </c>
      <c r="N144" s="26">
        <v>-2.4266537000045201E-2</v>
      </c>
      <c r="O144" t="b">
        <v>1</v>
      </c>
      <c r="P144">
        <f t="shared" si="1"/>
        <v>61</v>
      </c>
    </row>
    <row r="145" spans="1:16">
      <c r="A145" t="s">
        <v>409</v>
      </c>
      <c r="B145" t="s">
        <v>410</v>
      </c>
      <c r="C145">
        <v>8</v>
      </c>
      <c r="D145">
        <v>0</v>
      </c>
      <c r="E145">
        <v>0</v>
      </c>
      <c r="F145" s="23">
        <v>4.46</v>
      </c>
      <c r="G145" s="23">
        <v>7.1069998741149902</v>
      </c>
      <c r="H145" s="21">
        <v>0.59349772962219516</v>
      </c>
      <c r="I145" s="15">
        <v>0</v>
      </c>
      <c r="K145" t="s">
        <v>409</v>
      </c>
      <c r="L145" t="s">
        <v>410</v>
      </c>
      <c r="M145">
        <v>7.2859997749328613</v>
      </c>
      <c r="N145" s="26">
        <v>-2.4567651159379911E-2</v>
      </c>
      <c r="O145" t="b">
        <v>1</v>
      </c>
      <c r="P145">
        <f t="shared" si="1"/>
        <v>62</v>
      </c>
    </row>
    <row r="146" spans="1:16">
      <c r="A146" t="s">
        <v>62</v>
      </c>
      <c r="B146" t="s">
        <v>63</v>
      </c>
      <c r="C146">
        <v>9</v>
      </c>
      <c r="D146">
        <v>0</v>
      </c>
      <c r="E146">
        <v>0</v>
      </c>
      <c r="F146" s="23">
        <v>25.51</v>
      </c>
      <c r="G146" s="23">
        <v>39.25</v>
      </c>
      <c r="H146" s="21">
        <v>0.53861230889847111</v>
      </c>
      <c r="I146" s="15">
        <v>1.5680125674655605</v>
      </c>
      <c r="K146" t="s">
        <v>62</v>
      </c>
      <c r="L146" t="s">
        <v>63</v>
      </c>
      <c r="M146">
        <v>40.25</v>
      </c>
      <c r="N146" s="26">
        <v>-2.4844720496894408E-2</v>
      </c>
      <c r="O146" t="b">
        <v>1</v>
      </c>
      <c r="P146">
        <f t="shared" si="1"/>
        <v>63</v>
      </c>
    </row>
    <row r="147" spans="1:16">
      <c r="A147" t="s">
        <v>341</v>
      </c>
      <c r="B147" t="s">
        <v>342</v>
      </c>
      <c r="C147">
        <v>13</v>
      </c>
      <c r="D147">
        <v>2</v>
      </c>
      <c r="E147">
        <v>0</v>
      </c>
      <c r="F147" s="23">
        <v>6.37</v>
      </c>
      <c r="G147" s="23">
        <v>9.7069997787475586</v>
      </c>
      <c r="H147" s="21">
        <v>0.52386181769977369</v>
      </c>
      <c r="I147" s="15">
        <v>0.31397173552535579</v>
      </c>
      <c r="K147" t="s">
        <v>341</v>
      </c>
      <c r="L147" t="s">
        <v>342</v>
      </c>
      <c r="M147">
        <v>9.9589996337890625</v>
      </c>
      <c r="N147" s="26">
        <v>-2.5303731730897401E-2</v>
      </c>
      <c r="O147" t="b">
        <v>1</v>
      </c>
      <c r="P147">
        <f t="shared" si="1"/>
        <v>64</v>
      </c>
    </row>
    <row r="148" spans="1:16">
      <c r="A148" t="s">
        <v>464</v>
      </c>
      <c r="B148" t="s">
        <v>465</v>
      </c>
      <c r="C148">
        <v>4</v>
      </c>
      <c r="D148">
        <v>9</v>
      </c>
      <c r="E148">
        <v>4</v>
      </c>
      <c r="F148" s="23">
        <v>56.85</v>
      </c>
      <c r="G148" s="23">
        <v>56.472999572753906</v>
      </c>
      <c r="H148" s="21">
        <v>-6.6314938829568192E-3</v>
      </c>
      <c r="I148" s="15">
        <v>4.1512751013119171</v>
      </c>
      <c r="K148" t="s">
        <v>464</v>
      </c>
      <c r="L148" t="s">
        <v>465</v>
      </c>
      <c r="M148">
        <v>57.951999664306641</v>
      </c>
      <c r="N148" s="26">
        <v>-2.5521122655301039E-2</v>
      </c>
      <c r="O148" t="b">
        <v>1</v>
      </c>
      <c r="P148">
        <f t="shared" si="1"/>
        <v>65</v>
      </c>
    </row>
    <row r="149" spans="1:16">
      <c r="A149" t="s">
        <v>219</v>
      </c>
      <c r="B149" t="s">
        <v>220</v>
      </c>
      <c r="C149">
        <v>7</v>
      </c>
      <c r="D149">
        <v>0</v>
      </c>
      <c r="E149">
        <v>0</v>
      </c>
      <c r="F149" s="23">
        <v>33.33</v>
      </c>
      <c r="G149" s="23">
        <v>53</v>
      </c>
      <c r="H149" s="21">
        <v>0.59015901590159026</v>
      </c>
      <c r="I149" s="15">
        <v>0</v>
      </c>
      <c r="K149" t="s">
        <v>219</v>
      </c>
      <c r="L149" t="s">
        <v>220</v>
      </c>
      <c r="M149">
        <v>54.429000854492188</v>
      </c>
      <c r="N149" s="26">
        <v>-2.6254401735435272E-2</v>
      </c>
      <c r="O149" t="b">
        <v>1</v>
      </c>
      <c r="P149">
        <f t="shared" si="1"/>
        <v>66</v>
      </c>
    </row>
    <row r="150" spans="1:16">
      <c r="A150" t="s">
        <v>423</v>
      </c>
      <c r="B150" s="11" t="s">
        <v>545</v>
      </c>
      <c r="C150">
        <v>12</v>
      </c>
      <c r="D150">
        <v>2</v>
      </c>
      <c r="E150">
        <v>0</v>
      </c>
      <c r="F150" s="23">
        <v>17.16</v>
      </c>
      <c r="G150" s="23">
        <v>21.089000701904297</v>
      </c>
      <c r="H150" s="21">
        <v>0.22896274486621776</v>
      </c>
      <c r="I150" s="15">
        <v>4.0790209403404827</v>
      </c>
      <c r="K150" t="s">
        <v>423</v>
      </c>
      <c r="L150" t="s">
        <v>424</v>
      </c>
      <c r="M150">
        <v>21.660999298095703</v>
      </c>
      <c r="N150" s="26">
        <v>-2.6406842469252685E-2</v>
      </c>
      <c r="O150" t="b">
        <v>1</v>
      </c>
      <c r="P150">
        <f t="shared" ref="P150:P213" si="2">1+P149</f>
        <v>67</v>
      </c>
    </row>
    <row r="151" spans="1:16">
      <c r="A151" t="s">
        <v>243</v>
      </c>
      <c r="B151" t="s">
        <v>244</v>
      </c>
      <c r="C151">
        <v>7</v>
      </c>
      <c r="D151">
        <v>0</v>
      </c>
      <c r="E151">
        <v>0</v>
      </c>
      <c r="F151" s="23">
        <v>47</v>
      </c>
      <c r="G151" s="23">
        <v>67.857002258300781</v>
      </c>
      <c r="H151" s="21">
        <v>0.44376600549576128</v>
      </c>
      <c r="I151" s="15">
        <v>0</v>
      </c>
      <c r="K151" t="s">
        <v>243</v>
      </c>
      <c r="L151" t="s">
        <v>244</v>
      </c>
      <c r="M151">
        <v>69.857002258300781</v>
      </c>
      <c r="N151" s="26">
        <v>-2.8629914473067005E-2</v>
      </c>
      <c r="O151" t="b">
        <v>1</v>
      </c>
      <c r="P151">
        <f t="shared" si="2"/>
        <v>68</v>
      </c>
    </row>
    <row r="152" spans="1:16">
      <c r="A152" t="s">
        <v>43</v>
      </c>
      <c r="B152" s="11" t="s">
        <v>515</v>
      </c>
      <c r="C152">
        <v>20</v>
      </c>
      <c r="D152">
        <v>12</v>
      </c>
      <c r="E152">
        <v>1</v>
      </c>
      <c r="F152" s="23">
        <v>92.68</v>
      </c>
      <c r="G152" s="23">
        <v>105.48600006103516</v>
      </c>
      <c r="H152" s="21">
        <v>0.13817436405950742</v>
      </c>
      <c r="I152" s="15">
        <v>3.2468278396731569</v>
      </c>
      <c r="K152" t="s">
        <v>43</v>
      </c>
      <c r="L152" t="s">
        <v>44</v>
      </c>
      <c r="M152">
        <v>108.60399627685547</v>
      </c>
      <c r="N152" s="26">
        <v>-2.8709774250588849E-2</v>
      </c>
      <c r="O152" t="b">
        <v>1</v>
      </c>
      <c r="P152">
        <f t="shared" si="2"/>
        <v>69</v>
      </c>
    </row>
    <row r="153" spans="1:16">
      <c r="A153" t="s">
        <v>79</v>
      </c>
      <c r="B153" t="s">
        <v>80</v>
      </c>
      <c r="C153">
        <v>6</v>
      </c>
      <c r="D153">
        <v>5</v>
      </c>
      <c r="E153">
        <v>1</v>
      </c>
      <c r="F153" s="23">
        <v>119.57</v>
      </c>
      <c r="G153" s="23">
        <v>130.25</v>
      </c>
      <c r="H153" s="21">
        <v>8.9320063561093982E-2</v>
      </c>
      <c r="I153" s="15">
        <v>1.4920130794519086</v>
      </c>
      <c r="K153" t="s">
        <v>79</v>
      </c>
      <c r="L153" t="s">
        <v>80</v>
      </c>
      <c r="M153">
        <v>134.10000610351563</v>
      </c>
      <c r="N153" s="26">
        <v>-2.8709962179596735E-2</v>
      </c>
      <c r="O153" t="b">
        <v>1</v>
      </c>
      <c r="P153">
        <f t="shared" si="2"/>
        <v>70</v>
      </c>
    </row>
    <row r="154" spans="1:16">
      <c r="A154" t="s">
        <v>459</v>
      </c>
      <c r="B154" t="s">
        <v>460</v>
      </c>
      <c r="C154">
        <v>8</v>
      </c>
      <c r="D154">
        <v>1</v>
      </c>
      <c r="E154">
        <v>0</v>
      </c>
      <c r="F154" s="23">
        <v>13.6</v>
      </c>
      <c r="G154" s="23">
        <v>16.527999877929688</v>
      </c>
      <c r="H154" s="21">
        <v>0.21529410867130058</v>
      </c>
      <c r="I154" s="15">
        <v>6.0264704858555511</v>
      </c>
      <c r="K154" t="s">
        <v>459</v>
      </c>
      <c r="L154" t="s">
        <v>460</v>
      </c>
      <c r="M154">
        <v>17.031000137329102</v>
      </c>
      <c r="N154" s="26">
        <v>-2.9534393479154621E-2</v>
      </c>
      <c r="O154" t="b">
        <v>1</v>
      </c>
      <c r="P154">
        <f t="shared" si="2"/>
        <v>71</v>
      </c>
    </row>
    <row r="155" spans="1:16">
      <c r="A155" t="s">
        <v>375</v>
      </c>
      <c r="B155" t="s">
        <v>376</v>
      </c>
      <c r="C155">
        <v>10</v>
      </c>
      <c r="D155">
        <v>1</v>
      </c>
      <c r="E155">
        <v>0</v>
      </c>
      <c r="F155" s="23">
        <v>6.67</v>
      </c>
      <c r="G155" s="23">
        <v>10.597000122070313</v>
      </c>
      <c r="H155" s="21">
        <v>0.58875564049030171</v>
      </c>
      <c r="I155" s="15">
        <v>1.1994002730413891</v>
      </c>
      <c r="K155" t="s">
        <v>375</v>
      </c>
      <c r="L155" t="s">
        <v>376</v>
      </c>
      <c r="M155">
        <v>10.921999931335449</v>
      </c>
      <c r="N155" s="26">
        <v>-2.9756437585455882E-2</v>
      </c>
      <c r="O155" t="b">
        <v>1</v>
      </c>
      <c r="P155">
        <f t="shared" si="2"/>
        <v>72</v>
      </c>
    </row>
    <row r="156" spans="1:16">
      <c r="A156" t="s">
        <v>275</v>
      </c>
      <c r="B156" t="s">
        <v>276</v>
      </c>
      <c r="C156">
        <v>27</v>
      </c>
      <c r="D156">
        <v>9</v>
      </c>
      <c r="E156">
        <v>0</v>
      </c>
      <c r="F156" s="23">
        <v>101.55</v>
      </c>
      <c r="G156" s="23">
        <v>116.71199798583984</v>
      </c>
      <c r="H156" s="21">
        <v>0.14930574087483847</v>
      </c>
      <c r="I156" s="15">
        <v>0.74839979366150355</v>
      </c>
      <c r="K156" t="s">
        <v>275</v>
      </c>
      <c r="L156" t="s">
        <v>276</v>
      </c>
      <c r="M156">
        <v>120.60600280761719</v>
      </c>
      <c r="N156" s="26">
        <v>-3.2286990125929352E-2</v>
      </c>
      <c r="O156" t="b">
        <v>1</v>
      </c>
      <c r="P156">
        <f t="shared" si="2"/>
        <v>73</v>
      </c>
    </row>
    <row r="157" spans="1:16">
      <c r="A157" t="s">
        <v>461</v>
      </c>
      <c r="B157" t="s">
        <v>462</v>
      </c>
      <c r="C157">
        <v>8</v>
      </c>
      <c r="D157">
        <v>7</v>
      </c>
      <c r="E157">
        <v>1</v>
      </c>
      <c r="F157" s="23">
        <v>48.48</v>
      </c>
      <c r="G157" s="23">
        <v>56.416999816894531</v>
      </c>
      <c r="H157" s="21">
        <v>0.16371699292274206</v>
      </c>
      <c r="I157" s="15">
        <v>5.919966760641671</v>
      </c>
      <c r="K157" t="s">
        <v>461</v>
      </c>
      <c r="L157" t="s">
        <v>462</v>
      </c>
      <c r="M157">
        <v>58.307998657226563</v>
      </c>
      <c r="N157" s="26">
        <v>-3.2431208134043286E-2</v>
      </c>
      <c r="O157" t="b">
        <v>1</v>
      </c>
      <c r="P157">
        <f t="shared" si="2"/>
        <v>74</v>
      </c>
    </row>
    <row r="158" spans="1:16">
      <c r="A158" t="s">
        <v>28</v>
      </c>
      <c r="B158" s="11" t="s">
        <v>509</v>
      </c>
      <c r="C158">
        <v>11</v>
      </c>
      <c r="D158">
        <v>2</v>
      </c>
      <c r="E158">
        <v>0</v>
      </c>
      <c r="F158" s="23">
        <v>30.62</v>
      </c>
      <c r="G158" s="23">
        <v>38.166999816894531</v>
      </c>
      <c r="H158" s="21">
        <v>0.24647288755370772</v>
      </c>
      <c r="I158" s="15">
        <v>3.9190073405738595</v>
      </c>
      <c r="K158" t="s">
        <v>28</v>
      </c>
      <c r="L158" t="s">
        <v>29</v>
      </c>
      <c r="M158">
        <v>39.458000183105469</v>
      </c>
      <c r="N158" s="26">
        <v>-3.2718342547012773E-2</v>
      </c>
      <c r="O158" t="b">
        <v>1</v>
      </c>
      <c r="P158">
        <f t="shared" si="2"/>
        <v>75</v>
      </c>
    </row>
    <row r="159" spans="1:16">
      <c r="A159" t="s">
        <v>140</v>
      </c>
      <c r="B159" t="s">
        <v>141</v>
      </c>
      <c r="C159">
        <v>6</v>
      </c>
      <c r="D159">
        <v>0</v>
      </c>
      <c r="E159">
        <v>0</v>
      </c>
      <c r="F159" s="23">
        <v>2.65</v>
      </c>
      <c r="G159" s="23">
        <v>3.841000080108643</v>
      </c>
      <c r="H159" s="21">
        <v>0.44943399249382759</v>
      </c>
      <c r="I159" s="15">
        <v>2.583018732520769</v>
      </c>
      <c r="K159" t="s">
        <v>140</v>
      </c>
      <c r="L159" t="s">
        <v>141</v>
      </c>
      <c r="M159">
        <v>3.970999956130981</v>
      </c>
      <c r="N159" s="26">
        <v>-3.2737314897630793E-2</v>
      </c>
      <c r="O159" t="b">
        <v>1</v>
      </c>
      <c r="P159">
        <f t="shared" si="2"/>
        <v>76</v>
      </c>
    </row>
    <row r="160" spans="1:16">
      <c r="A160" t="s">
        <v>317</v>
      </c>
      <c r="B160" t="s">
        <v>318</v>
      </c>
      <c r="C160">
        <v>11</v>
      </c>
      <c r="D160">
        <v>10</v>
      </c>
      <c r="E160">
        <v>2</v>
      </c>
      <c r="F160" s="23">
        <v>8.86</v>
      </c>
      <c r="G160" s="23">
        <v>11.338000297546387</v>
      </c>
      <c r="H160" s="21">
        <v>0.27968400649507758</v>
      </c>
      <c r="I160" s="15">
        <v>4.0632055790645012</v>
      </c>
      <c r="K160" t="s">
        <v>317</v>
      </c>
      <c r="L160" t="s">
        <v>318</v>
      </c>
      <c r="M160">
        <v>11.722000122070313</v>
      </c>
      <c r="N160" s="26">
        <v>-3.27588995499946E-2</v>
      </c>
      <c r="O160" t="b">
        <v>1</v>
      </c>
      <c r="P160">
        <f t="shared" si="2"/>
        <v>77</v>
      </c>
    </row>
    <row r="161" spans="1:16">
      <c r="A161" t="s">
        <v>269</v>
      </c>
      <c r="B161" t="s">
        <v>270</v>
      </c>
      <c r="C161">
        <v>5</v>
      </c>
      <c r="D161">
        <v>16</v>
      </c>
      <c r="E161">
        <v>4</v>
      </c>
      <c r="F161" s="23">
        <v>5.01</v>
      </c>
      <c r="G161" s="23">
        <v>7.3029999732971191</v>
      </c>
      <c r="H161" s="21">
        <v>0.45768462540860666</v>
      </c>
      <c r="I161" s="15">
        <v>0</v>
      </c>
      <c r="K161" t="s">
        <v>269</v>
      </c>
      <c r="L161" t="s">
        <v>270</v>
      </c>
      <c r="M161">
        <v>7.5590000152587891</v>
      </c>
      <c r="N161" s="26">
        <v>-3.3866919095766869E-2</v>
      </c>
      <c r="O161" t="b">
        <v>1</v>
      </c>
      <c r="P161">
        <f t="shared" si="2"/>
        <v>78</v>
      </c>
    </row>
    <row r="162" spans="1:16">
      <c r="A162" t="s">
        <v>26</v>
      </c>
      <c r="B162" t="s">
        <v>27</v>
      </c>
      <c r="C162">
        <v>15</v>
      </c>
      <c r="D162">
        <v>4</v>
      </c>
      <c r="E162">
        <v>0</v>
      </c>
      <c r="F162" s="23">
        <v>24.23</v>
      </c>
      <c r="G162" s="23">
        <v>27.403999328613281</v>
      </c>
      <c r="H162" s="21">
        <v>0.13099460704140656</v>
      </c>
      <c r="I162" s="15">
        <v>6.2088320878139465</v>
      </c>
      <c r="K162" t="s">
        <v>26</v>
      </c>
      <c r="L162" t="s">
        <v>27</v>
      </c>
      <c r="M162">
        <v>28.437000274658203</v>
      </c>
      <c r="N162" s="26">
        <v>-3.6325946339898822E-2</v>
      </c>
      <c r="O162" t="b">
        <v>1</v>
      </c>
      <c r="P162">
        <f t="shared" si="2"/>
        <v>79</v>
      </c>
    </row>
    <row r="163" spans="1:16">
      <c r="A163" t="s">
        <v>445</v>
      </c>
      <c r="B163" s="11" t="s">
        <v>549</v>
      </c>
      <c r="C163">
        <v>1</v>
      </c>
      <c r="D163">
        <v>4</v>
      </c>
      <c r="E163">
        <v>0</v>
      </c>
      <c r="F163" s="23">
        <v>13.85</v>
      </c>
      <c r="G163" s="23">
        <v>16.299999237060547</v>
      </c>
      <c r="H163" s="21">
        <v>0.17689525177332471</v>
      </c>
      <c r="I163" s="15">
        <v>6.4851983789932861</v>
      </c>
      <c r="K163" t="s">
        <v>445</v>
      </c>
      <c r="L163" t="s">
        <v>446</v>
      </c>
      <c r="M163">
        <v>16.916999816894531</v>
      </c>
      <c r="N163" s="26">
        <v>-3.647222241013464E-2</v>
      </c>
      <c r="O163" t="b">
        <v>1</v>
      </c>
      <c r="P163">
        <f t="shared" si="2"/>
        <v>80</v>
      </c>
    </row>
    <row r="164" spans="1:16">
      <c r="A164" t="s">
        <v>32</v>
      </c>
      <c r="B164" s="11" t="s">
        <v>508</v>
      </c>
      <c r="C164">
        <v>16</v>
      </c>
      <c r="D164">
        <v>2</v>
      </c>
      <c r="E164">
        <v>1</v>
      </c>
      <c r="F164" s="23">
        <v>55.72</v>
      </c>
      <c r="G164" s="23">
        <v>72.820999145507813</v>
      </c>
      <c r="H164" s="21">
        <v>0.3069095324032271</v>
      </c>
      <c r="I164" s="15">
        <v>3.5893754486719311</v>
      </c>
      <c r="K164" t="s">
        <v>32</v>
      </c>
      <c r="L164" t="s">
        <v>33</v>
      </c>
      <c r="M164">
        <v>75.730003356933594</v>
      </c>
      <c r="N164" s="26">
        <v>-3.8412836161051643E-2</v>
      </c>
      <c r="O164" t="b">
        <v>1</v>
      </c>
      <c r="P164">
        <f t="shared" si="2"/>
        <v>81</v>
      </c>
    </row>
    <row r="165" spans="1:16">
      <c r="A165" t="s">
        <v>199</v>
      </c>
      <c r="B165" t="s">
        <v>200</v>
      </c>
      <c r="C165">
        <v>2</v>
      </c>
      <c r="D165">
        <v>7</v>
      </c>
      <c r="E165">
        <v>0</v>
      </c>
      <c r="F165" s="23">
        <v>34.93</v>
      </c>
      <c r="G165" s="23">
        <v>40.666999816894531</v>
      </c>
      <c r="H165" s="21">
        <v>0.16424276601473037</v>
      </c>
      <c r="I165" s="15">
        <v>6.0120237750717678</v>
      </c>
      <c r="K165" t="s">
        <v>199</v>
      </c>
      <c r="L165" t="s">
        <v>200</v>
      </c>
      <c r="M165">
        <v>42.299999237060547</v>
      </c>
      <c r="N165" s="26">
        <v>-3.8605187934265643E-2</v>
      </c>
      <c r="O165" t="b">
        <v>1</v>
      </c>
      <c r="P165">
        <f t="shared" si="2"/>
        <v>82</v>
      </c>
    </row>
    <row r="166" spans="1:16">
      <c r="A166" t="s">
        <v>227</v>
      </c>
      <c r="B166" s="11" t="s">
        <v>519</v>
      </c>
      <c r="C166">
        <v>7</v>
      </c>
      <c r="D166">
        <v>4</v>
      </c>
      <c r="E166">
        <v>2</v>
      </c>
      <c r="F166" s="23">
        <v>43.3</v>
      </c>
      <c r="G166" s="23">
        <v>49.159999847412109</v>
      </c>
      <c r="H166" s="21">
        <v>0.13533486945524509</v>
      </c>
      <c r="I166" s="15">
        <v>4.0002216092433454</v>
      </c>
      <c r="K166" t="s">
        <v>227</v>
      </c>
      <c r="L166" t="s">
        <v>228</v>
      </c>
      <c r="M166">
        <v>51.161998748779297</v>
      </c>
      <c r="N166" s="26">
        <v>-3.9130584229079876E-2</v>
      </c>
      <c r="O166" t="b">
        <v>1</v>
      </c>
      <c r="P166">
        <f t="shared" si="2"/>
        <v>83</v>
      </c>
    </row>
    <row r="167" spans="1:16">
      <c r="A167" t="s">
        <v>429</v>
      </c>
      <c r="B167" s="11" t="s">
        <v>551</v>
      </c>
      <c r="C167">
        <v>2</v>
      </c>
      <c r="D167">
        <v>5</v>
      </c>
      <c r="E167">
        <v>1</v>
      </c>
      <c r="F167" s="23">
        <v>23.64</v>
      </c>
      <c r="G167" s="23">
        <v>27.562000274658203</v>
      </c>
      <c r="H167" s="21">
        <v>0.165905256965237</v>
      </c>
      <c r="I167" s="15">
        <v>7.8258881512430518</v>
      </c>
      <c r="K167" t="s">
        <v>429</v>
      </c>
      <c r="L167" t="s">
        <v>430</v>
      </c>
      <c r="M167">
        <v>28.687999725341797</v>
      </c>
      <c r="N167" s="26">
        <v>-3.9249841796705411E-2</v>
      </c>
      <c r="O167" t="b">
        <v>1</v>
      </c>
      <c r="P167">
        <f t="shared" si="2"/>
        <v>84</v>
      </c>
    </row>
    <row r="168" spans="1:16">
      <c r="A168" t="s">
        <v>331</v>
      </c>
      <c r="B168" t="s">
        <v>332</v>
      </c>
      <c r="C168">
        <v>9</v>
      </c>
      <c r="D168">
        <v>0</v>
      </c>
      <c r="E168">
        <v>0</v>
      </c>
      <c r="F168" s="23">
        <v>2.36</v>
      </c>
      <c r="G168" s="23">
        <v>4.0830001831054688</v>
      </c>
      <c r="H168" s="21">
        <v>0.73008482334977498</v>
      </c>
      <c r="I168" s="15">
        <v>1.146355959571014</v>
      </c>
      <c r="K168" t="s">
        <v>331</v>
      </c>
      <c r="L168" t="s">
        <v>332</v>
      </c>
      <c r="M168">
        <v>4.25</v>
      </c>
      <c r="N168" s="26">
        <v>-3.9294074563419115E-2</v>
      </c>
      <c r="O168" t="b">
        <v>1</v>
      </c>
      <c r="P168">
        <f t="shared" si="2"/>
        <v>85</v>
      </c>
    </row>
    <row r="169" spans="1:16">
      <c r="A169" t="s">
        <v>261</v>
      </c>
      <c r="B169" t="s">
        <v>262</v>
      </c>
      <c r="C169">
        <v>15</v>
      </c>
      <c r="D169">
        <v>5</v>
      </c>
      <c r="E169">
        <v>0</v>
      </c>
      <c r="F169" s="23">
        <v>155.86000000000001</v>
      </c>
      <c r="G169" s="23">
        <v>188.81599426269531</v>
      </c>
      <c r="H169" s="21">
        <v>0.21144613282879055</v>
      </c>
      <c r="I169" s="15">
        <v>1.2112793499616057</v>
      </c>
      <c r="K169" t="s">
        <v>261</v>
      </c>
      <c r="L169" t="s">
        <v>262</v>
      </c>
      <c r="M169">
        <v>196.63800048828125</v>
      </c>
      <c r="N169" s="26">
        <v>-3.9778711165505846E-2</v>
      </c>
      <c r="O169" t="b">
        <v>1</v>
      </c>
      <c r="P169">
        <f t="shared" si="2"/>
        <v>86</v>
      </c>
    </row>
    <row r="170" spans="1:16">
      <c r="A170" t="s">
        <v>457</v>
      </c>
      <c r="B170" s="11" t="s">
        <v>544</v>
      </c>
      <c r="C170">
        <v>12</v>
      </c>
      <c r="D170">
        <v>0</v>
      </c>
      <c r="E170">
        <v>0</v>
      </c>
      <c r="F170" s="23">
        <v>12.77</v>
      </c>
      <c r="G170" s="23">
        <v>16.399999618530273</v>
      </c>
      <c r="H170" s="21">
        <v>0.28425995446595725</v>
      </c>
      <c r="I170" s="15">
        <v>5.4812842080064748</v>
      </c>
      <c r="K170" t="s">
        <v>457</v>
      </c>
      <c r="L170" t="s">
        <v>458</v>
      </c>
      <c r="M170">
        <v>17.083000183105469</v>
      </c>
      <c r="N170" s="26">
        <v>-3.9981300547585349E-2</v>
      </c>
      <c r="O170" t="b">
        <v>1</v>
      </c>
      <c r="P170">
        <f t="shared" si="2"/>
        <v>87</v>
      </c>
    </row>
    <row r="171" spans="1:16">
      <c r="A171" t="s">
        <v>236</v>
      </c>
      <c r="B171" t="s">
        <v>237</v>
      </c>
      <c r="C171">
        <v>4</v>
      </c>
      <c r="D171">
        <v>12</v>
      </c>
      <c r="E171">
        <v>1</v>
      </c>
      <c r="F171" s="23">
        <v>2.63</v>
      </c>
      <c r="G171" s="23">
        <v>3.6730000972747803</v>
      </c>
      <c r="H171" s="21">
        <v>0.39657798375466935</v>
      </c>
      <c r="I171" s="15">
        <v>0</v>
      </c>
      <c r="K171" t="s">
        <v>236</v>
      </c>
      <c r="L171" t="s">
        <v>237</v>
      </c>
      <c r="M171">
        <v>3.8280000686645512</v>
      </c>
      <c r="N171" s="26">
        <v>-4.0491109877081259E-2</v>
      </c>
      <c r="O171" t="b">
        <v>1</v>
      </c>
      <c r="P171">
        <f t="shared" si="2"/>
        <v>88</v>
      </c>
    </row>
    <row r="172" spans="1:16">
      <c r="A172" t="s">
        <v>209</v>
      </c>
      <c r="B172" t="s">
        <v>210</v>
      </c>
      <c r="C172">
        <v>3</v>
      </c>
      <c r="D172">
        <v>10</v>
      </c>
      <c r="E172">
        <v>2</v>
      </c>
      <c r="F172" s="23">
        <v>59.17</v>
      </c>
      <c r="G172" s="23">
        <v>64.816001892089844</v>
      </c>
      <c r="H172" s="21">
        <v>9.5420008316542876E-2</v>
      </c>
      <c r="I172" s="15">
        <v>7.1657930896031159</v>
      </c>
      <c r="K172" t="s">
        <v>209</v>
      </c>
      <c r="L172" t="s">
        <v>210</v>
      </c>
      <c r="M172">
        <v>67.581001281738281</v>
      </c>
      <c r="N172" s="26">
        <v>-4.0913856515996827E-2</v>
      </c>
      <c r="O172" t="b">
        <v>1</v>
      </c>
      <c r="P172">
        <f t="shared" si="2"/>
        <v>89</v>
      </c>
    </row>
    <row r="173" spans="1:16">
      <c r="A173" t="s">
        <v>439</v>
      </c>
      <c r="B173" t="s">
        <v>440</v>
      </c>
      <c r="C173">
        <v>11</v>
      </c>
      <c r="D173">
        <v>3</v>
      </c>
      <c r="E173">
        <v>0</v>
      </c>
      <c r="F173" s="23">
        <v>9.9600000000000009</v>
      </c>
      <c r="G173" s="23">
        <v>13.480999946594238</v>
      </c>
      <c r="H173" s="21">
        <v>0.35351405086287524</v>
      </c>
      <c r="I173" s="15">
        <v>3.1410842894550304</v>
      </c>
      <c r="K173" t="s">
        <v>439</v>
      </c>
      <c r="L173" t="s">
        <v>440</v>
      </c>
      <c r="M173">
        <v>14.060000419616699</v>
      </c>
      <c r="N173" s="26">
        <v>-4.1180686752656979E-2</v>
      </c>
      <c r="O173" t="b">
        <v>1</v>
      </c>
      <c r="P173">
        <f t="shared" si="2"/>
        <v>90</v>
      </c>
    </row>
    <row r="174" spans="1:16">
      <c r="A174" t="s">
        <v>335</v>
      </c>
      <c r="B174" t="s">
        <v>336</v>
      </c>
      <c r="C174">
        <v>13</v>
      </c>
      <c r="D174">
        <v>1</v>
      </c>
      <c r="E174">
        <v>0</v>
      </c>
      <c r="F174" s="23">
        <v>4.57</v>
      </c>
      <c r="G174" s="23">
        <v>7.1189999580383301</v>
      </c>
      <c r="H174" s="21">
        <v>0.55776804333442664</v>
      </c>
      <c r="I174" s="15">
        <v>4.7031577611178692</v>
      </c>
      <c r="K174" t="s">
        <v>335</v>
      </c>
      <c r="L174" t="s">
        <v>336</v>
      </c>
      <c r="M174">
        <v>7.4260001182556152</v>
      </c>
      <c r="N174" s="26">
        <v>-4.1341254420744634E-2</v>
      </c>
      <c r="O174" t="b">
        <v>1</v>
      </c>
      <c r="P174">
        <f t="shared" si="2"/>
        <v>91</v>
      </c>
    </row>
    <row r="175" spans="1:16">
      <c r="A175" t="s">
        <v>191</v>
      </c>
      <c r="B175" t="s">
        <v>192</v>
      </c>
      <c r="C175">
        <v>1</v>
      </c>
      <c r="D175">
        <v>7</v>
      </c>
      <c r="E175">
        <v>3</v>
      </c>
      <c r="F175" s="23">
        <v>26.22</v>
      </c>
      <c r="G175" s="23">
        <v>35.099998474121094</v>
      </c>
      <c r="H175" s="21">
        <v>0.33867271068348953</v>
      </c>
      <c r="I175" s="15">
        <v>7.1700991427598337</v>
      </c>
      <c r="K175" t="s">
        <v>191</v>
      </c>
      <c r="L175" t="s">
        <v>192</v>
      </c>
      <c r="M175">
        <v>36.636001586914063</v>
      </c>
      <c r="N175" s="26">
        <v>-4.1926057600718374E-2</v>
      </c>
      <c r="O175" t="b">
        <v>1</v>
      </c>
      <c r="P175">
        <f t="shared" si="2"/>
        <v>92</v>
      </c>
    </row>
    <row r="176" spans="1:16">
      <c r="A176" t="s">
        <v>357</v>
      </c>
      <c r="B176" t="s">
        <v>358</v>
      </c>
      <c r="C176">
        <v>4</v>
      </c>
      <c r="D176">
        <v>2</v>
      </c>
      <c r="E176">
        <v>0</v>
      </c>
      <c r="F176" s="23">
        <v>3.1</v>
      </c>
      <c r="G176" s="23">
        <v>6.9270000457763672</v>
      </c>
      <c r="H176" s="21">
        <v>1.2345161437988281</v>
      </c>
      <c r="I176" s="15">
        <v>0</v>
      </c>
      <c r="K176" t="s">
        <v>357</v>
      </c>
      <c r="L176" t="s">
        <v>358</v>
      </c>
      <c r="M176">
        <v>7.2329998016357422</v>
      </c>
      <c r="N176" s="26">
        <v>-4.2306064461687554E-2</v>
      </c>
      <c r="O176" t="b">
        <v>1</v>
      </c>
      <c r="P176">
        <f t="shared" si="2"/>
        <v>93</v>
      </c>
    </row>
    <row r="177" spans="1:16">
      <c r="A177" t="s">
        <v>314</v>
      </c>
      <c r="B177" t="s">
        <v>315</v>
      </c>
      <c r="C177">
        <v>3</v>
      </c>
      <c r="D177">
        <v>4</v>
      </c>
      <c r="E177">
        <v>0</v>
      </c>
      <c r="F177" s="23">
        <v>13.95</v>
      </c>
      <c r="G177" s="23">
        <v>24.070999145507813</v>
      </c>
      <c r="H177" s="21">
        <v>0.72551965200772861</v>
      </c>
      <c r="I177" s="15">
        <v>0</v>
      </c>
      <c r="K177" t="s">
        <v>314</v>
      </c>
      <c r="L177" t="s">
        <v>315</v>
      </c>
      <c r="M177">
        <v>25.142999649047852</v>
      </c>
      <c r="N177" s="26">
        <v>-4.2636142007846503E-2</v>
      </c>
      <c r="O177" t="b">
        <v>1</v>
      </c>
      <c r="P177">
        <f t="shared" si="2"/>
        <v>94</v>
      </c>
    </row>
    <row r="178" spans="1:16">
      <c r="A178" t="s">
        <v>425</v>
      </c>
      <c r="B178" s="11" t="s">
        <v>543</v>
      </c>
      <c r="C178">
        <v>11</v>
      </c>
      <c r="D178">
        <v>0</v>
      </c>
      <c r="E178">
        <v>0</v>
      </c>
      <c r="F178" s="23">
        <v>67.989999999999995</v>
      </c>
      <c r="G178" s="23">
        <v>90.5</v>
      </c>
      <c r="H178" s="21">
        <v>0.33107809972054725</v>
      </c>
      <c r="I178" s="15">
        <v>4.7071629858206325</v>
      </c>
      <c r="K178" t="s">
        <v>425</v>
      </c>
      <c r="L178" t="s">
        <v>426</v>
      </c>
      <c r="M178">
        <v>94.544998168945313</v>
      </c>
      <c r="N178" s="26">
        <v>-4.2783840999363956E-2</v>
      </c>
      <c r="O178" t="b">
        <v>1</v>
      </c>
      <c r="P178">
        <f t="shared" si="2"/>
        <v>95</v>
      </c>
    </row>
    <row r="179" spans="1:16">
      <c r="A179" t="s">
        <v>124</v>
      </c>
      <c r="B179" t="s">
        <v>125</v>
      </c>
      <c r="C179">
        <v>6</v>
      </c>
      <c r="D179">
        <v>2</v>
      </c>
      <c r="E179">
        <v>0</v>
      </c>
      <c r="F179" s="23">
        <v>15.19</v>
      </c>
      <c r="G179" s="23">
        <v>23.125</v>
      </c>
      <c r="H179" s="21">
        <v>0.52238314680710995</v>
      </c>
      <c r="I179" s="15">
        <v>0</v>
      </c>
      <c r="K179" t="s">
        <v>124</v>
      </c>
      <c r="L179" t="s">
        <v>125</v>
      </c>
      <c r="M179">
        <v>24.187999725341797</v>
      </c>
      <c r="N179" s="26">
        <v>-4.3947401083690718E-2</v>
      </c>
      <c r="O179" t="b">
        <v>1</v>
      </c>
      <c r="P179">
        <f t="shared" si="2"/>
        <v>96</v>
      </c>
    </row>
    <row r="180" spans="1:16">
      <c r="A180" t="s">
        <v>339</v>
      </c>
      <c r="B180" t="s">
        <v>340</v>
      </c>
      <c r="C180">
        <v>16</v>
      </c>
      <c r="D180">
        <v>6</v>
      </c>
      <c r="E180">
        <v>2</v>
      </c>
      <c r="F180" s="23">
        <v>22.54</v>
      </c>
      <c r="G180" s="23">
        <v>28.725000381469727</v>
      </c>
      <c r="H180" s="21">
        <v>0.27440108169785837</v>
      </c>
      <c r="I180" s="15">
        <v>2.4273290820320623</v>
      </c>
      <c r="K180" t="s">
        <v>339</v>
      </c>
      <c r="L180" t="s">
        <v>340</v>
      </c>
      <c r="M180">
        <v>30.059000015258789</v>
      </c>
      <c r="N180" s="26">
        <v>-4.4379374999563757E-2</v>
      </c>
      <c r="O180" t="b">
        <v>1</v>
      </c>
      <c r="P180">
        <f t="shared" si="2"/>
        <v>97</v>
      </c>
    </row>
    <row r="181" spans="1:16">
      <c r="A181" t="s">
        <v>47</v>
      </c>
      <c r="B181" s="11" t="s">
        <v>514</v>
      </c>
      <c r="C181">
        <v>4</v>
      </c>
      <c r="D181">
        <v>2</v>
      </c>
      <c r="E181">
        <v>0</v>
      </c>
      <c r="F181" s="23">
        <v>23.03</v>
      </c>
      <c r="G181" s="23">
        <v>28.5</v>
      </c>
      <c r="H181" s="21">
        <v>0.2375162831089882</v>
      </c>
      <c r="I181" s="15">
        <v>4.1163700122808411</v>
      </c>
      <c r="K181" t="s">
        <v>47</v>
      </c>
      <c r="L181" t="s">
        <v>48</v>
      </c>
      <c r="M181">
        <v>29.833000183105469</v>
      </c>
      <c r="N181" s="26">
        <v>-4.4682069350180591E-2</v>
      </c>
      <c r="O181" t="b">
        <v>1</v>
      </c>
      <c r="P181">
        <f t="shared" si="2"/>
        <v>98</v>
      </c>
    </row>
    <row r="182" spans="1:16">
      <c r="A182" t="s">
        <v>81</v>
      </c>
      <c r="B182" t="s">
        <v>82</v>
      </c>
      <c r="C182">
        <v>6</v>
      </c>
      <c r="D182">
        <v>0</v>
      </c>
      <c r="E182">
        <v>0</v>
      </c>
      <c r="F182" s="23">
        <v>25.58</v>
      </c>
      <c r="G182" s="23">
        <v>35.333000183105469</v>
      </c>
      <c r="H182" s="21">
        <v>0.38127444030904889</v>
      </c>
      <c r="I182" s="15">
        <v>3.2838153783188289</v>
      </c>
      <c r="K182" t="s">
        <v>81</v>
      </c>
      <c r="L182" t="s">
        <v>82</v>
      </c>
      <c r="M182">
        <v>37</v>
      </c>
      <c r="N182" s="26">
        <v>-4.50540491052576E-2</v>
      </c>
      <c r="O182" t="b">
        <v>1</v>
      </c>
      <c r="P182">
        <f t="shared" si="2"/>
        <v>99</v>
      </c>
    </row>
    <row r="183" spans="1:16">
      <c r="A183" t="s">
        <v>154</v>
      </c>
      <c r="B183" t="s">
        <v>155</v>
      </c>
      <c r="C183">
        <v>12</v>
      </c>
      <c r="D183">
        <v>7</v>
      </c>
      <c r="E183">
        <v>2</v>
      </c>
      <c r="F183" s="23">
        <v>46.26</v>
      </c>
      <c r="G183" s="23">
        <v>53.4739990234375</v>
      </c>
      <c r="H183" s="21">
        <v>0.15594463950362089</v>
      </c>
      <c r="I183" s="15">
        <v>7.6740163258026035</v>
      </c>
      <c r="K183" t="s">
        <v>154</v>
      </c>
      <c r="L183" t="s">
        <v>155</v>
      </c>
      <c r="M183">
        <v>56.13800048828125</v>
      </c>
      <c r="N183" s="26">
        <v>-4.7454512837518281E-2</v>
      </c>
      <c r="O183" t="b">
        <v>1</v>
      </c>
      <c r="P183">
        <f t="shared" si="2"/>
        <v>100</v>
      </c>
    </row>
    <row r="184" spans="1:16">
      <c r="A184" t="s">
        <v>323</v>
      </c>
      <c r="B184" t="s">
        <v>324</v>
      </c>
      <c r="C184">
        <v>8</v>
      </c>
      <c r="D184">
        <v>0</v>
      </c>
      <c r="E184">
        <v>1</v>
      </c>
      <c r="F184" s="23">
        <v>20.98</v>
      </c>
      <c r="G184" s="23">
        <v>31.972999572753906</v>
      </c>
      <c r="H184" s="21">
        <v>0.52397519412554361</v>
      </c>
      <c r="I184" s="15">
        <v>2.5809342458886797</v>
      </c>
      <c r="K184" t="s">
        <v>323</v>
      </c>
      <c r="L184" t="s">
        <v>324</v>
      </c>
      <c r="M184">
        <v>33.604000091552734</v>
      </c>
      <c r="N184" s="26">
        <v>-4.8535903891061584E-2</v>
      </c>
      <c r="O184" t="b">
        <v>1</v>
      </c>
      <c r="P184">
        <f t="shared" si="2"/>
        <v>101</v>
      </c>
    </row>
    <row r="185" spans="1:16">
      <c r="A185" t="s">
        <v>470</v>
      </c>
      <c r="B185" s="11" t="s">
        <v>553</v>
      </c>
      <c r="C185">
        <v>5</v>
      </c>
      <c r="D185">
        <v>2</v>
      </c>
      <c r="E185">
        <v>0</v>
      </c>
      <c r="F185" s="23">
        <v>38.08</v>
      </c>
      <c r="G185" s="23">
        <v>45.5</v>
      </c>
      <c r="H185" s="21">
        <v>0.19485294117647065</v>
      </c>
      <c r="I185" s="15">
        <v>4.9957983634051155</v>
      </c>
      <c r="K185" t="s">
        <v>470</v>
      </c>
      <c r="L185" t="s">
        <v>471</v>
      </c>
      <c r="M185">
        <v>47.856998443603516</v>
      </c>
      <c r="N185" s="26">
        <v>-4.9250862366161371E-2</v>
      </c>
      <c r="O185" t="b">
        <v>1</v>
      </c>
      <c r="P185">
        <f t="shared" si="2"/>
        <v>102</v>
      </c>
    </row>
    <row r="186" spans="1:16">
      <c r="A186" t="s">
        <v>223</v>
      </c>
      <c r="B186" s="11" t="s">
        <v>521</v>
      </c>
      <c r="C186">
        <v>12</v>
      </c>
      <c r="D186">
        <v>2</v>
      </c>
      <c r="E186">
        <v>0</v>
      </c>
      <c r="F186" s="23">
        <v>21.06</v>
      </c>
      <c r="G186" s="23">
        <v>38.91400146484375</v>
      </c>
      <c r="H186" s="21">
        <v>0.84776835065734812</v>
      </c>
      <c r="I186" s="15">
        <v>2.571130127195846</v>
      </c>
      <c r="K186" t="s">
        <v>223</v>
      </c>
      <c r="L186" t="s">
        <v>224</v>
      </c>
      <c r="M186">
        <v>40.930000305175781</v>
      </c>
      <c r="N186" s="26">
        <v>-4.9254796611303692E-2</v>
      </c>
      <c r="O186" t="b">
        <v>1</v>
      </c>
      <c r="P186">
        <f t="shared" si="2"/>
        <v>103</v>
      </c>
    </row>
    <row r="187" spans="1:16">
      <c r="A187" t="s">
        <v>474</v>
      </c>
      <c r="B187" s="11" t="s">
        <v>554</v>
      </c>
      <c r="C187">
        <v>10</v>
      </c>
      <c r="D187">
        <v>4</v>
      </c>
      <c r="E187">
        <v>0</v>
      </c>
      <c r="F187" s="23">
        <v>31.51</v>
      </c>
      <c r="G187" s="23">
        <v>42.791000366210938</v>
      </c>
      <c r="H187" s="21">
        <v>0.35801334072392688</v>
      </c>
      <c r="I187" s="15">
        <v>5.8601395132730056</v>
      </c>
      <c r="K187" t="s">
        <v>474</v>
      </c>
      <c r="L187" t="s">
        <v>475</v>
      </c>
      <c r="M187">
        <v>45.060001373291016</v>
      </c>
      <c r="N187" s="26">
        <v>-5.0355102927826627E-2</v>
      </c>
      <c r="O187" t="b">
        <v>1</v>
      </c>
      <c r="P187">
        <f t="shared" si="2"/>
        <v>104</v>
      </c>
    </row>
    <row r="188" spans="1:16">
      <c r="A188" t="s">
        <v>443</v>
      </c>
      <c r="B188" t="s">
        <v>444</v>
      </c>
      <c r="C188">
        <v>4</v>
      </c>
      <c r="D188">
        <v>3</v>
      </c>
      <c r="E188">
        <v>0</v>
      </c>
      <c r="F188" s="23">
        <v>13.42</v>
      </c>
      <c r="G188" s="23">
        <v>14.75</v>
      </c>
      <c r="H188" s="21">
        <v>9.9105812220566331E-2</v>
      </c>
      <c r="I188" s="15">
        <v>5.5886736214605071</v>
      </c>
      <c r="K188" t="s">
        <v>443</v>
      </c>
      <c r="L188" t="s">
        <v>444</v>
      </c>
      <c r="M188">
        <v>15.562000274658203</v>
      </c>
      <c r="N188" s="26">
        <v>-5.2178399969604009E-2</v>
      </c>
      <c r="O188" t="b">
        <v>1</v>
      </c>
      <c r="P188">
        <f t="shared" si="2"/>
        <v>105</v>
      </c>
    </row>
    <row r="189" spans="1:16">
      <c r="A189" t="s">
        <v>85</v>
      </c>
      <c r="B189" t="s">
        <v>86</v>
      </c>
      <c r="C189">
        <v>8</v>
      </c>
      <c r="D189">
        <v>2</v>
      </c>
      <c r="E189">
        <v>0</v>
      </c>
      <c r="F189" s="23">
        <v>26.57</v>
      </c>
      <c r="G189" s="23">
        <v>38.900001525878906</v>
      </c>
      <c r="H189" s="21">
        <v>0.46405726480537846</v>
      </c>
      <c r="I189" s="15">
        <v>2.8603688011413504</v>
      </c>
      <c r="K189" t="s">
        <v>85</v>
      </c>
      <c r="L189" t="s">
        <v>86</v>
      </c>
      <c r="M189">
        <v>41.099998474121094</v>
      </c>
      <c r="N189" s="26">
        <v>-5.3527908270542421E-2</v>
      </c>
      <c r="O189" t="b">
        <v>1</v>
      </c>
      <c r="P189">
        <f t="shared" si="2"/>
        <v>106</v>
      </c>
    </row>
    <row r="190" spans="1:16">
      <c r="A190" t="s">
        <v>355</v>
      </c>
      <c r="B190" t="s">
        <v>356</v>
      </c>
      <c r="C190">
        <v>2</v>
      </c>
      <c r="D190">
        <v>1</v>
      </c>
      <c r="E190">
        <v>0</v>
      </c>
      <c r="F190" s="23">
        <v>39.43</v>
      </c>
      <c r="G190" s="23">
        <v>46.333000183105469</v>
      </c>
      <c r="H190" s="21">
        <v>0.17506974849367155</v>
      </c>
      <c r="I190" s="15">
        <v>0.30433679258886887</v>
      </c>
      <c r="K190" t="s">
        <v>355</v>
      </c>
      <c r="L190" t="s">
        <v>356</v>
      </c>
      <c r="M190">
        <v>49</v>
      </c>
      <c r="N190" s="26">
        <v>-5.4428567691725126E-2</v>
      </c>
      <c r="O190" t="b">
        <v>1</v>
      </c>
      <c r="P190">
        <f t="shared" si="2"/>
        <v>107</v>
      </c>
    </row>
    <row r="191" spans="1:16">
      <c r="A191" t="s">
        <v>312</v>
      </c>
      <c r="B191" t="s">
        <v>313</v>
      </c>
      <c r="C191">
        <v>13</v>
      </c>
      <c r="D191">
        <v>7</v>
      </c>
      <c r="E191">
        <v>1</v>
      </c>
      <c r="F191" s="23">
        <v>20.36</v>
      </c>
      <c r="G191" s="23">
        <v>28.319999694824219</v>
      </c>
      <c r="H191" s="21">
        <v>0.39096265691671017</v>
      </c>
      <c r="I191" s="15">
        <v>0</v>
      </c>
      <c r="K191" t="s">
        <v>312</v>
      </c>
      <c r="L191" t="s">
        <v>313</v>
      </c>
      <c r="M191">
        <v>29.992000579833984</v>
      </c>
      <c r="N191" s="26">
        <v>-5.5748227950288359E-2</v>
      </c>
      <c r="O191" t="b">
        <v>1</v>
      </c>
      <c r="P191">
        <f t="shared" si="2"/>
        <v>108</v>
      </c>
    </row>
    <row r="192" spans="1:16">
      <c r="A192" t="s">
        <v>441</v>
      </c>
      <c r="B192" s="11" t="s">
        <v>541</v>
      </c>
      <c r="C192">
        <v>1</v>
      </c>
      <c r="D192">
        <v>6</v>
      </c>
      <c r="E192">
        <v>0</v>
      </c>
      <c r="F192" s="23">
        <v>4.6500000000000004</v>
      </c>
      <c r="G192" s="23">
        <v>6.6069998741149902</v>
      </c>
      <c r="H192" s="21">
        <v>0.4208601879817182</v>
      </c>
      <c r="I192" s="15">
        <v>7.7419357915078439</v>
      </c>
      <c r="K192" t="s">
        <v>441</v>
      </c>
      <c r="L192" t="s">
        <v>442</v>
      </c>
      <c r="M192">
        <v>7</v>
      </c>
      <c r="N192" s="26">
        <v>-5.6142875126429966E-2</v>
      </c>
      <c r="O192" t="b">
        <v>1</v>
      </c>
      <c r="P192">
        <f t="shared" si="2"/>
        <v>109</v>
      </c>
    </row>
    <row r="193" spans="1:16">
      <c r="A193" t="s">
        <v>407</v>
      </c>
      <c r="B193" t="s">
        <v>408</v>
      </c>
      <c r="C193">
        <v>13</v>
      </c>
      <c r="D193">
        <v>0</v>
      </c>
      <c r="E193">
        <v>0</v>
      </c>
      <c r="F193" s="23">
        <v>19.28</v>
      </c>
      <c r="G193" s="23">
        <v>30.773000717163086</v>
      </c>
      <c r="H193" s="21">
        <v>0.59610999570347944</v>
      </c>
      <c r="I193" s="15">
        <v>0</v>
      </c>
      <c r="K193" t="s">
        <v>407</v>
      </c>
      <c r="L193" t="s">
        <v>408</v>
      </c>
      <c r="M193">
        <v>32.624000549316406</v>
      </c>
      <c r="N193" s="26">
        <v>-5.6737365160205826E-2</v>
      </c>
      <c r="O193" t="b">
        <v>1</v>
      </c>
      <c r="P193">
        <f t="shared" si="2"/>
        <v>110</v>
      </c>
    </row>
    <row r="194" spans="1:16">
      <c r="A194" t="s">
        <v>488</v>
      </c>
      <c r="B194" s="11" t="s">
        <v>557</v>
      </c>
      <c r="C194">
        <v>2</v>
      </c>
      <c r="D194">
        <v>5</v>
      </c>
      <c r="E194">
        <v>0</v>
      </c>
      <c r="F194" s="23">
        <v>31.29</v>
      </c>
      <c r="G194" s="23">
        <v>34.833000183105469</v>
      </c>
      <c r="H194" s="21">
        <v>0.11323107008966027</v>
      </c>
      <c r="I194" s="15">
        <v>5.7347394590295515</v>
      </c>
      <c r="K194" t="s">
        <v>488</v>
      </c>
      <c r="L194" t="s">
        <v>489</v>
      </c>
      <c r="M194">
        <v>36.929000854492188</v>
      </c>
      <c r="N194" s="26">
        <v>-5.6757578674965781E-2</v>
      </c>
      <c r="O194" t="b">
        <v>1</v>
      </c>
      <c r="P194">
        <f t="shared" si="2"/>
        <v>111</v>
      </c>
    </row>
    <row r="195" spans="1:16">
      <c r="A195" t="s">
        <v>41</v>
      </c>
      <c r="B195" t="s">
        <v>42</v>
      </c>
      <c r="C195">
        <v>3</v>
      </c>
      <c r="D195">
        <v>4</v>
      </c>
      <c r="E195">
        <v>0</v>
      </c>
      <c r="F195" s="23">
        <v>54.13</v>
      </c>
      <c r="G195" s="23">
        <v>68.570999145507813</v>
      </c>
      <c r="H195" s="21">
        <v>0.26678365315920577</v>
      </c>
      <c r="I195" s="15">
        <v>1.8474043968224643</v>
      </c>
      <c r="K195" t="s">
        <v>41</v>
      </c>
      <c r="L195" t="s">
        <v>42</v>
      </c>
      <c r="M195">
        <v>72.786003112792969</v>
      </c>
      <c r="N195" s="26">
        <v>-5.7909540117945031E-2</v>
      </c>
      <c r="O195" t="b">
        <v>1</v>
      </c>
      <c r="P195">
        <f t="shared" si="2"/>
        <v>112</v>
      </c>
    </row>
    <row r="196" spans="1:16">
      <c r="A196" t="s">
        <v>472</v>
      </c>
      <c r="B196" t="s">
        <v>473</v>
      </c>
      <c r="C196">
        <v>9</v>
      </c>
      <c r="D196">
        <v>2</v>
      </c>
      <c r="E196">
        <v>0</v>
      </c>
      <c r="F196" s="23">
        <v>10.77</v>
      </c>
      <c r="G196" s="23">
        <v>15.571999549865723</v>
      </c>
      <c r="H196" s="21">
        <v>0.44586811047964003</v>
      </c>
      <c r="I196" s="15">
        <v>2.0427112238431486</v>
      </c>
      <c r="K196" t="s">
        <v>472</v>
      </c>
      <c r="L196" t="s">
        <v>473</v>
      </c>
      <c r="M196">
        <v>16.628999710083008</v>
      </c>
      <c r="N196" s="26">
        <v>-6.3563664600725933E-2</v>
      </c>
      <c r="O196" t="b">
        <v>1</v>
      </c>
      <c r="P196">
        <f t="shared" si="2"/>
        <v>113</v>
      </c>
    </row>
    <row r="197" spans="1:16">
      <c r="A197" t="s">
        <v>60</v>
      </c>
      <c r="B197" s="11" t="s">
        <v>512</v>
      </c>
      <c r="C197">
        <v>4</v>
      </c>
      <c r="D197">
        <v>4</v>
      </c>
      <c r="E197">
        <v>1</v>
      </c>
      <c r="F197" s="23">
        <v>23.55</v>
      </c>
      <c r="G197" s="23">
        <v>32.125</v>
      </c>
      <c r="H197" s="21">
        <v>0.3641188959660297</v>
      </c>
      <c r="I197" s="15">
        <v>0</v>
      </c>
      <c r="K197" t="s">
        <v>60</v>
      </c>
      <c r="L197" t="s">
        <v>61</v>
      </c>
      <c r="M197">
        <v>34.375</v>
      </c>
      <c r="N197" s="26">
        <v>-6.545454545454546E-2</v>
      </c>
      <c r="O197" t="b">
        <v>1</v>
      </c>
      <c r="P197">
        <f t="shared" si="2"/>
        <v>114</v>
      </c>
    </row>
    <row r="198" spans="1:16">
      <c r="A198" t="s">
        <v>22</v>
      </c>
      <c r="B198" t="s">
        <v>23</v>
      </c>
      <c r="C198">
        <v>6</v>
      </c>
      <c r="D198">
        <v>12</v>
      </c>
      <c r="E198">
        <v>1</v>
      </c>
      <c r="F198" s="23">
        <v>54.52</v>
      </c>
      <c r="G198" s="23">
        <v>57.886001586914063</v>
      </c>
      <c r="H198" s="21">
        <v>6.173884055234885E-2</v>
      </c>
      <c r="I198" s="15">
        <v>7.0983123359484255</v>
      </c>
      <c r="K198" t="s">
        <v>22</v>
      </c>
      <c r="L198" t="s">
        <v>23</v>
      </c>
      <c r="M198">
        <v>61.941001892089844</v>
      </c>
      <c r="N198" s="26">
        <v>-6.546552657059336E-2</v>
      </c>
      <c r="O198" t="b">
        <v>1</v>
      </c>
      <c r="P198">
        <f t="shared" si="2"/>
        <v>115</v>
      </c>
    </row>
    <row r="199" spans="1:16">
      <c r="A199" t="s">
        <v>468</v>
      </c>
      <c r="B199" t="s">
        <v>469</v>
      </c>
      <c r="C199">
        <v>13</v>
      </c>
      <c r="D199">
        <v>0</v>
      </c>
      <c r="E199">
        <v>0</v>
      </c>
      <c r="F199" s="23">
        <v>22.33</v>
      </c>
      <c r="G199" s="23">
        <v>32</v>
      </c>
      <c r="H199" s="21">
        <v>0.43304970891177796</v>
      </c>
      <c r="I199" s="15">
        <v>5.3739366219602145</v>
      </c>
      <c r="K199" t="s">
        <v>468</v>
      </c>
      <c r="L199" t="s">
        <v>469</v>
      </c>
      <c r="M199">
        <v>34.285999298095703</v>
      </c>
      <c r="N199" s="26">
        <v>-6.6674425272553489E-2</v>
      </c>
      <c r="O199" t="b">
        <v>1</v>
      </c>
      <c r="P199">
        <f t="shared" si="2"/>
        <v>116</v>
      </c>
    </row>
    <row r="200" spans="1:16">
      <c r="A200" t="s">
        <v>431</v>
      </c>
      <c r="B200" s="11" t="s">
        <v>546</v>
      </c>
      <c r="C200">
        <v>10</v>
      </c>
      <c r="D200">
        <v>0</v>
      </c>
      <c r="E200">
        <v>0</v>
      </c>
      <c r="F200" s="23">
        <v>18.329999999999998</v>
      </c>
      <c r="G200" s="23">
        <v>22.343999862670898</v>
      </c>
      <c r="H200" s="21">
        <v>0.2189852625570595</v>
      </c>
      <c r="I200" s="15">
        <v>5.8919805941917316</v>
      </c>
      <c r="K200" t="s">
        <v>431</v>
      </c>
      <c r="L200" t="s">
        <v>432</v>
      </c>
      <c r="M200">
        <v>23.944000244140625</v>
      </c>
      <c r="N200" s="26">
        <v>-6.6822601284481073E-2</v>
      </c>
      <c r="O200" t="b">
        <v>1</v>
      </c>
      <c r="P200">
        <f t="shared" si="2"/>
        <v>117</v>
      </c>
    </row>
    <row r="201" spans="1:16">
      <c r="A201" t="s">
        <v>427</v>
      </c>
      <c r="B201" s="11" t="s">
        <v>539</v>
      </c>
      <c r="C201">
        <v>9</v>
      </c>
      <c r="D201">
        <v>2</v>
      </c>
      <c r="E201">
        <v>1</v>
      </c>
      <c r="F201" s="23">
        <v>12.56</v>
      </c>
      <c r="G201" s="23">
        <v>14.22700023651123</v>
      </c>
      <c r="H201" s="21">
        <v>0.13272294876681767</v>
      </c>
      <c r="I201" s="15">
        <v>2.8662421521107864</v>
      </c>
      <c r="K201" t="s">
        <v>427</v>
      </c>
      <c r="L201" t="s">
        <v>428</v>
      </c>
      <c r="M201">
        <v>15.25</v>
      </c>
      <c r="N201" s="26">
        <v>-6.7081951704181603E-2</v>
      </c>
      <c r="O201" t="b">
        <v>1</v>
      </c>
      <c r="P201">
        <f t="shared" si="2"/>
        <v>118</v>
      </c>
    </row>
    <row r="202" spans="1:16">
      <c r="A202" t="s">
        <v>449</v>
      </c>
      <c r="B202" s="11" t="s">
        <v>540</v>
      </c>
      <c r="C202">
        <v>5</v>
      </c>
      <c r="D202">
        <v>2</v>
      </c>
      <c r="E202">
        <v>0</v>
      </c>
      <c r="F202" s="23">
        <v>13.64</v>
      </c>
      <c r="G202" s="23">
        <v>15.678999900817871</v>
      </c>
      <c r="H202" s="21">
        <v>0.14948679624764447</v>
      </c>
      <c r="I202" s="15">
        <v>6.5252197977384867</v>
      </c>
      <c r="K202" t="s">
        <v>449</v>
      </c>
      <c r="L202" t="s">
        <v>450</v>
      </c>
      <c r="M202">
        <v>16.820999145507813</v>
      </c>
      <c r="N202" s="26">
        <v>-6.7891284864307344E-2</v>
      </c>
      <c r="O202" t="b">
        <v>1</v>
      </c>
      <c r="P202">
        <f t="shared" si="2"/>
        <v>119</v>
      </c>
    </row>
    <row r="203" spans="1:16">
      <c r="A203" t="s">
        <v>437</v>
      </c>
      <c r="B203" t="s">
        <v>438</v>
      </c>
      <c r="C203">
        <v>6</v>
      </c>
      <c r="D203">
        <v>2</v>
      </c>
      <c r="E203">
        <v>0</v>
      </c>
      <c r="F203" s="23">
        <v>4.74</v>
      </c>
      <c r="G203" s="23">
        <v>5.7690000534057617</v>
      </c>
      <c r="H203" s="21">
        <v>0.217088618861975</v>
      </c>
      <c r="I203" s="15">
        <v>0.24126581297519339</v>
      </c>
      <c r="K203" t="s">
        <v>437</v>
      </c>
      <c r="L203" t="s">
        <v>438</v>
      </c>
      <c r="M203">
        <v>6.2189998626708984</v>
      </c>
      <c r="N203" s="26">
        <v>-7.2358871072859862E-2</v>
      </c>
      <c r="O203" t="b">
        <v>1</v>
      </c>
      <c r="P203">
        <f t="shared" si="2"/>
        <v>120</v>
      </c>
    </row>
    <row r="204" spans="1:16">
      <c r="A204" t="s">
        <v>249</v>
      </c>
      <c r="B204" t="s">
        <v>250</v>
      </c>
      <c r="C204">
        <v>14</v>
      </c>
      <c r="D204">
        <v>1</v>
      </c>
      <c r="E204">
        <v>1</v>
      </c>
      <c r="F204" s="23">
        <v>18.05</v>
      </c>
      <c r="G204" s="23">
        <v>28.763999938964844</v>
      </c>
      <c r="H204" s="21">
        <v>0.59357340382076695</v>
      </c>
      <c r="I204" s="15">
        <v>0</v>
      </c>
      <c r="K204" t="s">
        <v>249</v>
      </c>
      <c r="L204" t="s">
        <v>250</v>
      </c>
      <c r="M204">
        <v>31.009000778198242</v>
      </c>
      <c r="N204" s="26">
        <v>-7.2398361214264281E-2</v>
      </c>
      <c r="O204" t="b">
        <v>1</v>
      </c>
      <c r="P204">
        <f t="shared" si="2"/>
        <v>121</v>
      </c>
    </row>
    <row r="205" spans="1:16">
      <c r="A205" t="s">
        <v>482</v>
      </c>
      <c r="B205" t="s">
        <v>483</v>
      </c>
      <c r="C205">
        <v>5</v>
      </c>
      <c r="D205">
        <v>7</v>
      </c>
      <c r="E205">
        <v>0</v>
      </c>
      <c r="F205" s="23">
        <v>38.97</v>
      </c>
      <c r="G205" s="23">
        <v>45.181999206542969</v>
      </c>
      <c r="H205" s="21">
        <v>0.15940464989845959</v>
      </c>
      <c r="I205" s="15">
        <v>6.312548211821845</v>
      </c>
      <c r="K205" t="s">
        <v>482</v>
      </c>
      <c r="L205" t="s">
        <v>483</v>
      </c>
      <c r="M205">
        <v>48.75</v>
      </c>
      <c r="N205" s="26">
        <v>-7.3189759865785256E-2</v>
      </c>
      <c r="O205" t="b">
        <v>1</v>
      </c>
      <c r="P205">
        <f t="shared" si="2"/>
        <v>122</v>
      </c>
    </row>
    <row r="206" spans="1:16">
      <c r="A206" t="s">
        <v>383</v>
      </c>
      <c r="B206" t="s">
        <v>384</v>
      </c>
      <c r="C206">
        <v>2</v>
      </c>
      <c r="D206">
        <v>4</v>
      </c>
      <c r="E206">
        <v>0</v>
      </c>
      <c r="F206" s="23">
        <v>6.63</v>
      </c>
      <c r="G206" s="23">
        <v>10.541000366210938</v>
      </c>
      <c r="H206" s="21">
        <v>0.58989447454161958</v>
      </c>
      <c r="I206" s="15">
        <v>0.37960059165415183</v>
      </c>
      <c r="K206" t="s">
        <v>383</v>
      </c>
      <c r="L206" t="s">
        <v>384</v>
      </c>
      <c r="M206">
        <v>11.411999702453613</v>
      </c>
      <c r="N206" s="26">
        <v>-7.6323112421340877E-2</v>
      </c>
      <c r="O206" t="b">
        <v>1</v>
      </c>
      <c r="P206">
        <f t="shared" si="2"/>
        <v>123</v>
      </c>
    </row>
    <row r="207" spans="1:16">
      <c r="A207" t="s">
        <v>363</v>
      </c>
      <c r="B207" t="s">
        <v>364</v>
      </c>
      <c r="C207">
        <v>12</v>
      </c>
      <c r="D207">
        <v>0</v>
      </c>
      <c r="E207">
        <v>0</v>
      </c>
      <c r="F207" s="23">
        <v>5.37</v>
      </c>
      <c r="G207" s="23">
        <v>10.590999603271484</v>
      </c>
      <c r="H207" s="21">
        <v>0.97225318496675683</v>
      </c>
      <c r="I207" s="15">
        <v>0</v>
      </c>
      <c r="K207" t="s">
        <v>363</v>
      </c>
      <c r="L207" t="s">
        <v>364</v>
      </c>
      <c r="M207">
        <v>11.479000091552734</v>
      </c>
      <c r="N207" s="26">
        <v>-7.7358696855026554E-2</v>
      </c>
      <c r="O207" t="b">
        <v>1</v>
      </c>
      <c r="P207">
        <f t="shared" si="2"/>
        <v>124</v>
      </c>
    </row>
    <row r="208" spans="1:16">
      <c r="A208" t="s">
        <v>365</v>
      </c>
      <c r="B208" t="s">
        <v>366</v>
      </c>
      <c r="C208">
        <v>6</v>
      </c>
      <c r="D208">
        <v>0</v>
      </c>
      <c r="E208">
        <v>0</v>
      </c>
      <c r="F208" s="23">
        <v>101.61</v>
      </c>
      <c r="G208" s="23">
        <v>133.14700317382813</v>
      </c>
      <c r="H208" s="21">
        <v>0.31037302601936939</v>
      </c>
      <c r="I208" s="15">
        <v>1.5956303604286661</v>
      </c>
      <c r="K208" t="s">
        <v>365</v>
      </c>
      <c r="L208" t="s">
        <v>366</v>
      </c>
      <c r="M208">
        <v>144.70799255371094</v>
      </c>
      <c r="N208" s="26">
        <v>-7.9891851001883993E-2</v>
      </c>
      <c r="O208" t="b">
        <v>1</v>
      </c>
      <c r="P208">
        <f t="shared" si="2"/>
        <v>125</v>
      </c>
    </row>
    <row r="209" spans="1:16">
      <c r="A209" t="s">
        <v>351</v>
      </c>
      <c r="B209" t="s">
        <v>352</v>
      </c>
      <c r="C209">
        <v>1</v>
      </c>
      <c r="D209">
        <v>4</v>
      </c>
      <c r="E209">
        <v>0</v>
      </c>
      <c r="F209" s="23">
        <v>4.12</v>
      </c>
      <c r="G209" s="23">
        <v>5.4749999046325684</v>
      </c>
      <c r="H209" s="21">
        <v>0.32888347199819618</v>
      </c>
      <c r="I209" s="15">
        <v>0</v>
      </c>
      <c r="K209" t="s">
        <v>351</v>
      </c>
      <c r="L209" t="s">
        <v>352</v>
      </c>
      <c r="M209">
        <v>5.994999885559082</v>
      </c>
      <c r="N209" s="26">
        <v>-8.6738947598498498E-2</v>
      </c>
      <c r="O209" t="b">
        <v>1</v>
      </c>
      <c r="P209">
        <f t="shared" si="2"/>
        <v>126</v>
      </c>
    </row>
    <row r="210" spans="1:16">
      <c r="A210" t="s">
        <v>484</v>
      </c>
      <c r="B210" s="11" t="s">
        <v>555</v>
      </c>
      <c r="C210">
        <v>11</v>
      </c>
      <c r="D210">
        <v>1</v>
      </c>
      <c r="E210">
        <v>0</v>
      </c>
      <c r="F210" s="23">
        <v>36.96</v>
      </c>
      <c r="G210" s="23">
        <v>51.261001586914063</v>
      </c>
      <c r="H210" s="21">
        <v>0.3869318611178047</v>
      </c>
      <c r="I210" s="15">
        <v>5.6621593572360611</v>
      </c>
      <c r="K210" t="s">
        <v>484</v>
      </c>
      <c r="L210" t="s">
        <v>485</v>
      </c>
      <c r="M210">
        <v>56.159000396728516</v>
      </c>
      <c r="N210" s="26">
        <v>-8.7216630908903803E-2</v>
      </c>
      <c r="O210" t="b">
        <v>1</v>
      </c>
      <c r="P210">
        <f t="shared" si="2"/>
        <v>127</v>
      </c>
    </row>
    <row r="211" spans="1:16">
      <c r="A211" t="s">
        <v>401</v>
      </c>
      <c r="B211" t="s">
        <v>402</v>
      </c>
      <c r="C211">
        <v>4</v>
      </c>
      <c r="D211">
        <v>7</v>
      </c>
      <c r="E211">
        <v>0</v>
      </c>
      <c r="F211" s="23">
        <v>18.5</v>
      </c>
      <c r="G211" s="23">
        <v>26.181999206542969</v>
      </c>
      <c r="H211" s="21">
        <v>0.41524320035367401</v>
      </c>
      <c r="I211" s="15">
        <v>0</v>
      </c>
      <c r="K211" t="s">
        <v>401</v>
      </c>
      <c r="L211" t="s">
        <v>402</v>
      </c>
      <c r="M211">
        <v>28.708000183105469</v>
      </c>
      <c r="N211" s="26">
        <v>-8.7989444073120787E-2</v>
      </c>
      <c r="O211" t="b">
        <v>1</v>
      </c>
      <c r="P211">
        <f t="shared" si="2"/>
        <v>128</v>
      </c>
    </row>
    <row r="212" spans="1:16">
      <c r="A212" t="s">
        <v>300</v>
      </c>
      <c r="B212" t="s">
        <v>301</v>
      </c>
      <c r="C212">
        <v>2</v>
      </c>
      <c r="D212">
        <v>7</v>
      </c>
      <c r="E212">
        <v>1</v>
      </c>
      <c r="F212" s="23">
        <v>5.1100000000000003</v>
      </c>
      <c r="G212" s="23">
        <v>6.6469998359680176</v>
      </c>
      <c r="H212" s="21">
        <v>0.30078274676477829</v>
      </c>
      <c r="I212" s="15">
        <v>0</v>
      </c>
      <c r="K212" t="s">
        <v>300</v>
      </c>
      <c r="L212" t="s">
        <v>301</v>
      </c>
      <c r="M212">
        <v>7.3229999542236328</v>
      </c>
      <c r="N212" s="26">
        <v>-9.2311910758066246E-2</v>
      </c>
      <c r="O212" t="b">
        <v>1</v>
      </c>
      <c r="P212">
        <f t="shared" si="2"/>
        <v>129</v>
      </c>
    </row>
    <row r="213" spans="1:16">
      <c r="A213" t="s">
        <v>435</v>
      </c>
      <c r="B213" s="11" t="s">
        <v>548</v>
      </c>
      <c r="C213">
        <v>8</v>
      </c>
      <c r="D213">
        <v>1</v>
      </c>
      <c r="E213">
        <v>0</v>
      </c>
      <c r="F213" s="23">
        <v>131.28</v>
      </c>
      <c r="G213" s="23">
        <v>157.99400329589844</v>
      </c>
      <c r="H213" s="21">
        <v>0.20348875149221843</v>
      </c>
      <c r="I213" s="15">
        <v>0.30278794054284752</v>
      </c>
      <c r="K213" t="s">
        <v>435</v>
      </c>
      <c r="L213" t="s">
        <v>436</v>
      </c>
      <c r="M213">
        <v>174.41299438476563</v>
      </c>
      <c r="N213" s="26">
        <v>-9.413857692647544E-2</v>
      </c>
      <c r="O213" t="b">
        <v>1</v>
      </c>
      <c r="P213">
        <f t="shared" si="2"/>
        <v>130</v>
      </c>
    </row>
    <row r="214" spans="1:16">
      <c r="A214" t="s">
        <v>453</v>
      </c>
      <c r="B214" s="11" t="s">
        <v>538</v>
      </c>
      <c r="C214">
        <v>7</v>
      </c>
      <c r="D214">
        <v>2</v>
      </c>
      <c r="E214">
        <v>0</v>
      </c>
      <c r="F214" s="23">
        <v>14.36</v>
      </c>
      <c r="G214" s="23">
        <v>16.187999725341797</v>
      </c>
      <c r="H214" s="21">
        <v>0.12729803101265999</v>
      </c>
      <c r="I214" s="15">
        <v>6.0167132479898777</v>
      </c>
      <c r="K214" t="s">
        <v>453</v>
      </c>
      <c r="L214" t="s">
        <v>454</v>
      </c>
      <c r="M214">
        <v>17.916999816894531</v>
      </c>
      <c r="N214" s="26">
        <v>-9.6500536318720229E-2</v>
      </c>
      <c r="O214" t="b">
        <v>1</v>
      </c>
      <c r="P214">
        <f t="shared" ref="P214:P252" si="3">1+P213</f>
        <v>131</v>
      </c>
    </row>
    <row r="215" spans="1:16">
      <c r="A215" t="s">
        <v>187</v>
      </c>
      <c r="B215" t="s">
        <v>188</v>
      </c>
      <c r="C215">
        <v>3</v>
      </c>
      <c r="D215">
        <v>5</v>
      </c>
      <c r="E215">
        <v>0</v>
      </c>
      <c r="F215" s="23">
        <v>13.92</v>
      </c>
      <c r="G215" s="23">
        <v>17.357000350952148</v>
      </c>
      <c r="H215" s="21">
        <v>0.24691094475230951</v>
      </c>
      <c r="I215" s="15">
        <v>5.7471265224204666</v>
      </c>
      <c r="K215" t="s">
        <v>187</v>
      </c>
      <c r="L215" t="s">
        <v>188</v>
      </c>
      <c r="M215">
        <v>19.25</v>
      </c>
      <c r="N215" s="26">
        <v>-9.8337644106381905E-2</v>
      </c>
      <c r="O215" t="b">
        <v>1</v>
      </c>
      <c r="P215">
        <f t="shared" si="3"/>
        <v>132</v>
      </c>
    </row>
    <row r="216" spans="1:16">
      <c r="A216" t="s">
        <v>480</v>
      </c>
      <c r="B216" t="s">
        <v>481</v>
      </c>
      <c r="C216">
        <v>7</v>
      </c>
      <c r="D216">
        <v>2</v>
      </c>
      <c r="E216">
        <v>1</v>
      </c>
      <c r="F216" s="23">
        <v>9.82</v>
      </c>
      <c r="G216" s="23">
        <v>15.5</v>
      </c>
      <c r="H216" s="21">
        <v>0.57841140529531565</v>
      </c>
      <c r="I216" s="15">
        <v>7.3319758514279991</v>
      </c>
      <c r="K216" t="s">
        <v>480</v>
      </c>
      <c r="L216" t="s">
        <v>481</v>
      </c>
      <c r="M216">
        <v>17.431999206542969</v>
      </c>
      <c r="N216" s="26">
        <v>-0.1108306157917795</v>
      </c>
      <c r="O216" t="b">
        <v>1</v>
      </c>
      <c r="P216">
        <f t="shared" si="3"/>
        <v>133</v>
      </c>
    </row>
    <row r="217" spans="1:16">
      <c r="A217" t="s">
        <v>476</v>
      </c>
      <c r="B217" t="s">
        <v>477</v>
      </c>
      <c r="C217">
        <v>3</v>
      </c>
      <c r="D217">
        <v>9</v>
      </c>
      <c r="E217">
        <v>1</v>
      </c>
      <c r="F217" s="23">
        <v>7.86</v>
      </c>
      <c r="G217" s="23">
        <v>10.211000442504883</v>
      </c>
      <c r="H217" s="21">
        <v>0.2991094710566008</v>
      </c>
      <c r="I217" s="15">
        <v>7.4635851777540205</v>
      </c>
      <c r="K217" t="s">
        <v>476</v>
      </c>
      <c r="L217" t="s">
        <v>477</v>
      </c>
      <c r="M217">
        <v>11.508000373840332</v>
      </c>
      <c r="N217" s="26">
        <v>-0.11270419614199471</v>
      </c>
      <c r="O217" t="b">
        <v>1</v>
      </c>
      <c r="P217">
        <f t="shared" si="3"/>
        <v>134</v>
      </c>
    </row>
    <row r="218" spans="1:16">
      <c r="A218" t="s">
        <v>189</v>
      </c>
      <c r="B218" t="s">
        <v>190</v>
      </c>
      <c r="C218">
        <v>5</v>
      </c>
      <c r="D218">
        <v>3</v>
      </c>
      <c r="E218">
        <v>0</v>
      </c>
      <c r="F218" s="23">
        <v>34.11</v>
      </c>
      <c r="G218" s="23">
        <v>39.856998443603516</v>
      </c>
      <c r="H218" s="21">
        <v>0.16848426982126991</v>
      </c>
      <c r="I218" s="15">
        <v>6.5963060686015833</v>
      </c>
      <c r="K218" t="s">
        <v>189</v>
      </c>
      <c r="L218" t="s">
        <v>190</v>
      </c>
      <c r="M218">
        <v>45.125</v>
      </c>
      <c r="N218" s="26">
        <v>-0.11674241676224896</v>
      </c>
      <c r="O218" t="b">
        <v>1</v>
      </c>
      <c r="P218">
        <f t="shared" si="3"/>
        <v>135</v>
      </c>
    </row>
    <row r="219" spans="1:16">
      <c r="A219" t="s">
        <v>466</v>
      </c>
      <c r="B219" s="11" t="s">
        <v>556</v>
      </c>
      <c r="C219">
        <v>9</v>
      </c>
      <c r="D219">
        <v>2</v>
      </c>
      <c r="E219">
        <v>0</v>
      </c>
      <c r="F219" s="23">
        <v>28.79</v>
      </c>
      <c r="G219" s="23">
        <v>39</v>
      </c>
      <c r="H219" s="21">
        <v>0.35463702674539777</v>
      </c>
      <c r="I219" s="15">
        <v>2.2924627517403393</v>
      </c>
      <c r="K219" t="s">
        <v>466</v>
      </c>
      <c r="L219" t="s">
        <v>467</v>
      </c>
      <c r="M219">
        <v>44.166999816894531</v>
      </c>
      <c r="N219" s="26">
        <v>-0.11698779265776792</v>
      </c>
      <c r="O219" t="b">
        <v>1</v>
      </c>
      <c r="P219">
        <f t="shared" si="3"/>
        <v>136</v>
      </c>
    </row>
    <row r="220" spans="1:16">
      <c r="A220" t="s">
        <v>34</v>
      </c>
      <c r="B220" t="s">
        <v>35</v>
      </c>
      <c r="C220">
        <v>8</v>
      </c>
      <c r="D220">
        <v>1</v>
      </c>
      <c r="E220">
        <v>0</v>
      </c>
      <c r="F220" s="23">
        <v>17.68</v>
      </c>
      <c r="G220" s="23">
        <v>28.687999725341797</v>
      </c>
      <c r="H220" s="21">
        <v>0.62262441885417408</v>
      </c>
      <c r="I220" s="15">
        <v>2.5791855217105124</v>
      </c>
      <c r="K220" t="s">
        <v>34</v>
      </c>
      <c r="L220" t="s">
        <v>35</v>
      </c>
      <c r="M220">
        <v>32.562000274658203</v>
      </c>
      <c r="N220" s="26">
        <v>-0.11897305192062778</v>
      </c>
      <c r="O220" t="b">
        <v>1</v>
      </c>
      <c r="P220">
        <f t="shared" si="3"/>
        <v>137</v>
      </c>
    </row>
    <row r="221" spans="1:16">
      <c r="A221" t="s">
        <v>30</v>
      </c>
      <c r="B221" t="s">
        <v>31</v>
      </c>
      <c r="C221">
        <v>2</v>
      </c>
      <c r="D221">
        <v>6</v>
      </c>
      <c r="E221">
        <v>2</v>
      </c>
      <c r="F221" s="23">
        <v>55.58</v>
      </c>
      <c r="G221" s="23">
        <v>70.305999755859375</v>
      </c>
      <c r="H221" s="21">
        <v>0.2649514169819967</v>
      </c>
      <c r="I221" s="15">
        <v>6.1460955188445112</v>
      </c>
      <c r="K221" t="s">
        <v>30</v>
      </c>
      <c r="L221" t="s">
        <v>31</v>
      </c>
      <c r="M221">
        <v>80</v>
      </c>
      <c r="N221" s="26">
        <v>-0.12117500305175781</v>
      </c>
      <c r="O221" t="b">
        <v>1</v>
      </c>
      <c r="P221">
        <f t="shared" si="3"/>
        <v>138</v>
      </c>
    </row>
    <row r="222" spans="1:16">
      <c r="A222" t="s">
        <v>71</v>
      </c>
      <c r="B222" t="s">
        <v>72</v>
      </c>
      <c r="C222">
        <v>5</v>
      </c>
      <c r="D222">
        <v>3</v>
      </c>
      <c r="E222">
        <v>0</v>
      </c>
      <c r="F222" s="23">
        <v>160.83000000000001</v>
      </c>
      <c r="G222" s="23">
        <v>168</v>
      </c>
      <c r="H222" s="21">
        <v>4.4581234844245393E-2</v>
      </c>
      <c r="I222" s="15">
        <v>1.7733009998710758</v>
      </c>
      <c r="K222" t="s">
        <v>71</v>
      </c>
      <c r="L222" t="s">
        <v>72</v>
      </c>
      <c r="M222">
        <v>191.57099914550781</v>
      </c>
      <c r="N222" s="26">
        <v>-0.12304053980323218</v>
      </c>
      <c r="O222" t="b">
        <v>1</v>
      </c>
      <c r="P222">
        <f t="shared" si="3"/>
        <v>139</v>
      </c>
    </row>
    <row r="223" spans="1:16">
      <c r="A223" t="s">
        <v>343</v>
      </c>
      <c r="B223" t="s">
        <v>344</v>
      </c>
      <c r="C223">
        <v>10</v>
      </c>
      <c r="D223">
        <v>1</v>
      </c>
      <c r="E223">
        <v>0</v>
      </c>
      <c r="F223" s="23">
        <v>16.77</v>
      </c>
      <c r="G223" s="23">
        <v>25.591999053955078</v>
      </c>
      <c r="H223" s="21">
        <v>0.52605838127340954</v>
      </c>
      <c r="I223" s="15">
        <v>2.2837448560843243</v>
      </c>
      <c r="K223" t="s">
        <v>343</v>
      </c>
      <c r="L223" t="s">
        <v>344</v>
      </c>
      <c r="M223">
        <v>29.329000473022461</v>
      </c>
      <c r="N223" s="26">
        <v>-0.12741659650163562</v>
      </c>
      <c r="O223" t="b">
        <v>1</v>
      </c>
      <c r="P223">
        <f t="shared" si="3"/>
        <v>140</v>
      </c>
    </row>
    <row r="224" spans="1:16">
      <c r="A224" t="s">
        <v>289</v>
      </c>
      <c r="B224" t="s">
        <v>290</v>
      </c>
      <c r="C224">
        <v>8</v>
      </c>
      <c r="D224">
        <v>7</v>
      </c>
      <c r="E224">
        <v>0</v>
      </c>
      <c r="F224" s="23">
        <v>8.8800000000000008</v>
      </c>
      <c r="G224" s="23">
        <v>16.990999221801758</v>
      </c>
      <c r="H224" s="21">
        <v>0.91340081326596356</v>
      </c>
      <c r="I224" s="15">
        <v>0</v>
      </c>
      <c r="K224" t="s">
        <v>289</v>
      </c>
      <c r="L224" t="s">
        <v>290</v>
      </c>
      <c r="M224">
        <v>19.731000900268555</v>
      </c>
      <c r="N224" s="26">
        <v>-0.13886785025839735</v>
      </c>
      <c r="O224" t="b">
        <v>1</v>
      </c>
      <c r="P224">
        <f t="shared" si="3"/>
        <v>141</v>
      </c>
    </row>
    <row r="225" spans="1:17">
      <c r="A225" t="s">
        <v>389</v>
      </c>
      <c r="B225" t="s">
        <v>390</v>
      </c>
      <c r="C225">
        <v>6</v>
      </c>
      <c r="D225">
        <v>0</v>
      </c>
      <c r="E225">
        <v>0</v>
      </c>
      <c r="F225" s="23">
        <v>16.22</v>
      </c>
      <c r="G225" s="23">
        <v>24.666999816894531</v>
      </c>
      <c r="H225" s="21">
        <v>0.5207768074534237</v>
      </c>
      <c r="I225" s="15">
        <v>0</v>
      </c>
      <c r="K225" t="s">
        <v>389</v>
      </c>
      <c r="L225" t="s">
        <v>390</v>
      </c>
      <c r="M225">
        <v>29</v>
      </c>
      <c r="N225" s="26">
        <v>-0.14941379941742997</v>
      </c>
      <c r="O225" t="b">
        <v>1</v>
      </c>
      <c r="P225">
        <f t="shared" si="3"/>
        <v>142</v>
      </c>
    </row>
    <row r="226" spans="1:17">
      <c r="A226" t="s">
        <v>349</v>
      </c>
      <c r="B226" t="s">
        <v>350</v>
      </c>
      <c r="C226">
        <v>5</v>
      </c>
      <c r="D226">
        <v>0</v>
      </c>
      <c r="E226">
        <v>0</v>
      </c>
      <c r="F226" s="23">
        <v>19.079999999999998</v>
      </c>
      <c r="G226" s="23">
        <v>28.399999618530273</v>
      </c>
      <c r="H226" s="21">
        <v>0.48846958168397675</v>
      </c>
      <c r="I226" s="15">
        <v>0</v>
      </c>
      <c r="K226" t="s">
        <v>349</v>
      </c>
      <c r="L226" t="s">
        <v>350</v>
      </c>
      <c r="M226">
        <v>34.200000762939453</v>
      </c>
      <c r="N226" s="26">
        <v>-0.16959067295385277</v>
      </c>
      <c r="O226" t="b">
        <v>1</v>
      </c>
      <c r="P226">
        <f t="shared" si="3"/>
        <v>143</v>
      </c>
    </row>
    <row r="227" spans="1:17">
      <c r="A227" t="s">
        <v>308</v>
      </c>
      <c r="B227" t="s">
        <v>309</v>
      </c>
      <c r="C227">
        <v>6</v>
      </c>
      <c r="D227">
        <v>0</v>
      </c>
      <c r="E227">
        <v>1</v>
      </c>
      <c r="F227" s="23">
        <v>10.14</v>
      </c>
      <c r="G227" s="23">
        <v>23</v>
      </c>
      <c r="H227" s="21">
        <v>1.2682445759368834</v>
      </c>
      <c r="I227" s="15">
        <v>0.73964499980505161</v>
      </c>
      <c r="K227" t="s">
        <v>308</v>
      </c>
      <c r="L227" t="s">
        <v>309</v>
      </c>
      <c r="M227">
        <v>27.833000183105469</v>
      </c>
      <c r="N227" s="26">
        <v>-0.173642803553714</v>
      </c>
      <c r="O227" t="b">
        <v>1</v>
      </c>
      <c r="P227">
        <f t="shared" si="3"/>
        <v>144</v>
      </c>
    </row>
    <row r="228" spans="1:17">
      <c r="A228" t="s">
        <v>433</v>
      </c>
      <c r="B228" s="11" t="s">
        <v>550</v>
      </c>
      <c r="C228">
        <v>9</v>
      </c>
      <c r="D228">
        <v>2</v>
      </c>
      <c r="E228">
        <v>0</v>
      </c>
      <c r="F228" s="23">
        <v>17.739999999999998</v>
      </c>
      <c r="G228" s="23">
        <v>20.799999237060547</v>
      </c>
      <c r="H228" s="21">
        <v>0.17249150152539733</v>
      </c>
      <c r="I228" s="15">
        <v>10.146561174274431</v>
      </c>
      <c r="K228" t="s">
        <v>433</v>
      </c>
      <c r="L228" t="s">
        <v>434</v>
      </c>
      <c r="M228">
        <v>26.181999206542969</v>
      </c>
      <c r="N228" s="26">
        <v>-0.20556107755657721</v>
      </c>
      <c r="O228" t="b">
        <v>1</v>
      </c>
      <c r="P228">
        <f t="shared" si="3"/>
        <v>145</v>
      </c>
    </row>
    <row r="229" spans="1:17">
      <c r="A229" t="s">
        <v>321</v>
      </c>
      <c r="B229" t="s">
        <v>322</v>
      </c>
      <c r="C229">
        <v>4</v>
      </c>
      <c r="D229">
        <v>15</v>
      </c>
      <c r="E229">
        <v>1</v>
      </c>
      <c r="F229" s="23">
        <v>17.46</v>
      </c>
      <c r="G229" s="23">
        <v>28.527999877929688</v>
      </c>
      <c r="H229" s="21">
        <v>0.63390606402804617</v>
      </c>
      <c r="I229" s="15">
        <v>0.91638027734090088</v>
      </c>
      <c r="K229" t="s">
        <v>321</v>
      </c>
      <c r="L229" t="s">
        <v>322</v>
      </c>
      <c r="M229">
        <v>37.195999145507813</v>
      </c>
      <c r="N229" s="26">
        <v>-0.23303579596476481</v>
      </c>
      <c r="O229" t="b">
        <v>1</v>
      </c>
      <c r="P229">
        <f t="shared" si="3"/>
        <v>146</v>
      </c>
    </row>
    <row r="230" spans="1:17">
      <c r="A230" t="s">
        <v>57</v>
      </c>
      <c r="B230" t="s">
        <v>58</v>
      </c>
      <c r="C230">
        <v>2</v>
      </c>
      <c r="D230">
        <v>9</v>
      </c>
      <c r="E230">
        <v>2</v>
      </c>
      <c r="F230" s="23">
        <v>14.22</v>
      </c>
      <c r="G230" s="23">
        <v>17.030000686645508</v>
      </c>
      <c r="H230" s="21">
        <v>0.19760904969377688</v>
      </c>
      <c r="I230" s="15">
        <v>0</v>
      </c>
      <c r="K230" t="s">
        <v>57</v>
      </c>
      <c r="L230" t="s">
        <v>58</v>
      </c>
      <c r="M230">
        <v>24.670999526977539</v>
      </c>
      <c r="N230" s="26">
        <v>-0.30971581966010986</v>
      </c>
      <c r="O230" t="b">
        <v>1</v>
      </c>
      <c r="P230">
        <f t="shared" si="3"/>
        <v>147</v>
      </c>
      <c r="Q230">
        <f>147/227</f>
        <v>0.64757709251101325</v>
      </c>
    </row>
    <row r="231" spans="1:17">
      <c r="A231" t="s">
        <v>415</v>
      </c>
      <c r="B231" t="s">
        <v>531</v>
      </c>
      <c r="C231">
        <v>15</v>
      </c>
      <c r="D231">
        <v>3</v>
      </c>
      <c r="E231">
        <v>0</v>
      </c>
      <c r="F231" s="23">
        <v>7.91</v>
      </c>
      <c r="G231" s="23">
        <v>26.152999877929688</v>
      </c>
      <c r="H231" s="21">
        <v>2.3063210970833992</v>
      </c>
      <c r="I231" s="15">
        <v>0</v>
      </c>
      <c r="K231" t="s">
        <v>417</v>
      </c>
      <c r="L231" t="s">
        <v>495</v>
      </c>
      <c r="M231">
        <v>50.681999206542969</v>
      </c>
      <c r="N231" s="26">
        <v>-0.48397852714236705</v>
      </c>
      <c r="O231" t="s">
        <v>494</v>
      </c>
      <c r="P231">
        <f t="shared" si="3"/>
        <v>148</v>
      </c>
    </row>
    <row r="232" spans="1:17">
      <c r="H232" s="22" t="s">
        <v>494</v>
      </c>
      <c r="I232" s="15"/>
      <c r="O232" s="11" t="s">
        <v>494</v>
      </c>
      <c r="P232">
        <f t="shared" si="3"/>
        <v>149</v>
      </c>
    </row>
    <row r="233" spans="1:17">
      <c r="A233" s="16" t="s">
        <v>36</v>
      </c>
      <c r="H233" s="22" t="s">
        <v>494</v>
      </c>
      <c r="I233" s="15"/>
      <c r="O233" s="11" t="s">
        <v>494</v>
      </c>
      <c r="P233">
        <f t="shared" si="3"/>
        <v>150</v>
      </c>
    </row>
    <row r="234" spans="1:17">
      <c r="H234" s="22" t="s">
        <v>494</v>
      </c>
      <c r="I234" s="15"/>
      <c r="O234" s="11" t="s">
        <v>494</v>
      </c>
      <c r="P234">
        <f t="shared" si="3"/>
        <v>151</v>
      </c>
    </row>
    <row r="235" spans="1:17">
      <c r="A235" s="16" t="s">
        <v>66</v>
      </c>
      <c r="H235" s="22" t="s">
        <v>494</v>
      </c>
      <c r="I235" s="15"/>
      <c r="O235" s="11" t="s">
        <v>494</v>
      </c>
      <c r="P235">
        <f t="shared" si="3"/>
        <v>152</v>
      </c>
    </row>
    <row r="236" spans="1:17">
      <c r="H236" s="22" t="s">
        <v>494</v>
      </c>
      <c r="I236" s="15"/>
      <c r="O236" s="11" t="s">
        <v>494</v>
      </c>
      <c r="P236">
        <f t="shared" si="3"/>
        <v>153</v>
      </c>
    </row>
    <row r="237" spans="1:17">
      <c r="A237" s="16" t="s">
        <v>89</v>
      </c>
      <c r="H237" s="22" t="s">
        <v>494</v>
      </c>
      <c r="I237" s="15"/>
      <c r="O237" s="11" t="s">
        <v>494</v>
      </c>
      <c r="P237">
        <f t="shared" si="3"/>
        <v>154</v>
      </c>
    </row>
    <row r="238" spans="1:17">
      <c r="H238" s="22" t="s">
        <v>494</v>
      </c>
      <c r="I238" s="15"/>
      <c r="O238" t="b">
        <v>1</v>
      </c>
      <c r="P238">
        <f t="shared" si="3"/>
        <v>155</v>
      </c>
    </row>
    <row r="239" spans="1:17">
      <c r="A239" s="16" t="s">
        <v>174</v>
      </c>
      <c r="H239" s="22" t="s">
        <v>494</v>
      </c>
      <c r="I239" s="15"/>
      <c r="O239" t="b">
        <v>0</v>
      </c>
      <c r="P239">
        <f t="shared" si="3"/>
        <v>156</v>
      </c>
    </row>
    <row r="240" spans="1:17">
      <c r="H240" s="22" t="s">
        <v>494</v>
      </c>
      <c r="I240" s="15"/>
      <c r="O240" t="b">
        <v>1</v>
      </c>
      <c r="P240">
        <f t="shared" si="3"/>
        <v>157</v>
      </c>
    </row>
    <row r="241" spans="1:16">
      <c r="A241" s="16" t="s">
        <v>231</v>
      </c>
      <c r="H241" s="22" t="s">
        <v>494</v>
      </c>
      <c r="I241" s="15"/>
      <c r="O241" t="b">
        <v>0</v>
      </c>
      <c r="P241">
        <f t="shared" si="3"/>
        <v>158</v>
      </c>
    </row>
    <row r="242" spans="1:16">
      <c r="H242" s="22" t="s">
        <v>494</v>
      </c>
      <c r="I242" s="15"/>
      <c r="O242" s="11" t="s">
        <v>494</v>
      </c>
      <c r="P242">
        <f t="shared" si="3"/>
        <v>159</v>
      </c>
    </row>
    <row r="243" spans="1:16">
      <c r="A243" s="16" t="s">
        <v>240</v>
      </c>
      <c r="H243" s="22" t="s">
        <v>494</v>
      </c>
      <c r="I243" s="15"/>
      <c r="O243" s="11" t="s">
        <v>494</v>
      </c>
      <c r="P243">
        <f t="shared" si="3"/>
        <v>160</v>
      </c>
    </row>
    <row r="244" spans="1:16">
      <c r="H244" s="22" t="s">
        <v>494</v>
      </c>
      <c r="I244" s="15"/>
      <c r="O244" t="b">
        <v>1</v>
      </c>
      <c r="P244">
        <f t="shared" si="3"/>
        <v>161</v>
      </c>
    </row>
    <row r="245" spans="1:16">
      <c r="A245" s="16" t="s">
        <v>293</v>
      </c>
      <c r="H245" s="22" t="s">
        <v>494</v>
      </c>
      <c r="I245" s="15"/>
      <c r="O245" t="b">
        <v>0</v>
      </c>
      <c r="P245">
        <f t="shared" si="3"/>
        <v>162</v>
      </c>
    </row>
    <row r="246" spans="1:16">
      <c r="H246" s="22" t="s">
        <v>494</v>
      </c>
      <c r="I246" s="15"/>
      <c r="O246" t="b">
        <v>1</v>
      </c>
      <c r="P246">
        <f t="shared" si="3"/>
        <v>163</v>
      </c>
    </row>
    <row r="247" spans="1:16">
      <c r="A247" s="16" t="s">
        <v>316</v>
      </c>
      <c r="H247" s="22" t="s">
        <v>494</v>
      </c>
      <c r="I247" s="15"/>
      <c r="O247" t="b">
        <v>0</v>
      </c>
      <c r="P247">
        <f t="shared" si="3"/>
        <v>164</v>
      </c>
    </row>
    <row r="248" spans="1:16">
      <c r="H248" s="22" t="s">
        <v>494</v>
      </c>
      <c r="I248" s="15"/>
      <c r="O248" t="b">
        <v>1</v>
      </c>
      <c r="P248">
        <f t="shared" si="3"/>
        <v>165</v>
      </c>
    </row>
    <row r="249" spans="1:16">
      <c r="A249" s="16" t="s">
        <v>420</v>
      </c>
      <c r="H249" s="22" t="s">
        <v>494</v>
      </c>
      <c r="I249" s="15"/>
      <c r="O249" t="b">
        <v>0</v>
      </c>
      <c r="P249">
        <f t="shared" si="3"/>
        <v>166</v>
      </c>
    </row>
    <row r="250" spans="1:16">
      <c r="H250" s="22" t="s">
        <v>494</v>
      </c>
      <c r="I250" s="15"/>
      <c r="O250" t="b">
        <v>1</v>
      </c>
      <c r="P250">
        <f t="shared" si="3"/>
        <v>167</v>
      </c>
    </row>
    <row r="251" spans="1:16">
      <c r="A251" s="16" t="s">
        <v>463</v>
      </c>
      <c r="H251" s="22" t="s">
        <v>494</v>
      </c>
      <c r="I251" s="15"/>
      <c r="O251" t="b">
        <v>0</v>
      </c>
      <c r="P251">
        <f t="shared" si="3"/>
        <v>168</v>
      </c>
    </row>
    <row r="252" spans="1:16">
      <c r="A252" s="11" t="s">
        <v>552</v>
      </c>
      <c r="K252" t="s">
        <v>496</v>
      </c>
      <c r="L252" t="s">
        <v>497</v>
      </c>
      <c r="M252">
        <v>18.26099967956543</v>
      </c>
      <c r="N252" s="26">
        <v>-1</v>
      </c>
      <c r="O252" t="b">
        <v>0</v>
      </c>
      <c r="P252">
        <f t="shared" si="3"/>
        <v>169</v>
      </c>
    </row>
  </sheetData>
  <sortState xmlns:xlrd2="http://schemas.microsoft.com/office/spreadsheetml/2017/richdata2" ref="A5:O251">
    <sortCondition descending="1" ref="N5:N251"/>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52"/>
  <sheetViews>
    <sheetView topLeftCell="A232" workbookViewId="0">
      <selection activeCell="A232" sqref="A1:XFD1048576"/>
    </sheetView>
  </sheetViews>
  <sheetFormatPr defaultRowHeight="14.5"/>
  <cols>
    <col min="1" max="1" width="19.1796875" customWidth="1"/>
    <col min="2" max="2" width="40.453125" customWidth="1"/>
    <col min="3" max="3" width="27.54296875" customWidth="1"/>
    <col min="7" max="7" width="12.26953125" style="23" customWidth="1"/>
    <col min="8" max="8" width="14.1796875" style="23" customWidth="1"/>
    <col min="9" max="9" width="14.26953125" style="19" customWidth="1"/>
    <col min="10" max="10" width="10.54296875" style="19" bestFit="1" customWidth="1"/>
    <col min="15" max="15" width="9.1796875" style="10"/>
  </cols>
  <sheetData>
    <row r="1" spans="1:16">
      <c r="A1" t="s">
        <v>494</v>
      </c>
      <c r="B1" t="s">
        <v>494</v>
      </c>
      <c r="C1" t="s">
        <v>494</v>
      </c>
    </row>
    <row r="2" spans="1:16" s="17" customFormat="1">
      <c r="A2" s="17" t="s">
        <v>494</v>
      </c>
      <c r="G2" s="24" t="s">
        <v>503</v>
      </c>
      <c r="H2" s="24" t="s">
        <v>502</v>
      </c>
      <c r="I2" s="20" t="s">
        <v>507</v>
      </c>
      <c r="J2" s="20"/>
      <c r="O2" s="18"/>
    </row>
    <row r="3" spans="1:16" s="17" customFormat="1">
      <c r="A3" s="17" t="s">
        <v>4</v>
      </c>
      <c r="B3" s="17" t="s">
        <v>498</v>
      </c>
      <c r="C3" s="17" t="s">
        <v>6</v>
      </c>
      <c r="D3" s="17" t="s">
        <v>499</v>
      </c>
      <c r="E3" s="17" t="s">
        <v>500</v>
      </c>
      <c r="F3" s="17" t="s">
        <v>501</v>
      </c>
      <c r="G3" s="24" t="s">
        <v>504</v>
      </c>
      <c r="H3" s="24" t="s">
        <v>503</v>
      </c>
      <c r="I3" s="20" t="s">
        <v>506</v>
      </c>
      <c r="J3" s="20" t="s">
        <v>505</v>
      </c>
      <c r="O3" s="18"/>
    </row>
    <row r="4" spans="1:16">
      <c r="A4" s="16" t="s">
        <v>24</v>
      </c>
    </row>
    <row r="5" spans="1:16">
      <c r="A5" t="s">
        <v>32</v>
      </c>
      <c r="B5" s="11" t="s">
        <v>508</v>
      </c>
      <c r="C5" t="s">
        <v>24</v>
      </c>
      <c r="D5">
        <v>16</v>
      </c>
      <c r="E5">
        <v>2</v>
      </c>
      <c r="F5">
        <v>1</v>
      </c>
      <c r="G5" s="23">
        <v>55.72</v>
      </c>
      <c r="H5" s="23">
        <v>72.820999145507813</v>
      </c>
      <c r="I5" s="21">
        <v>0.3069095324032271</v>
      </c>
      <c r="J5" s="15">
        <v>3.5893754486719311</v>
      </c>
      <c r="L5" t="s">
        <v>32</v>
      </c>
      <c r="M5" t="s">
        <v>33</v>
      </c>
      <c r="N5">
        <v>75.730003356933594</v>
      </c>
      <c r="O5" s="10">
        <v>-3.8412836161051643E-2</v>
      </c>
      <c r="P5" t="b">
        <v>1</v>
      </c>
    </row>
    <row r="6" spans="1:16">
      <c r="A6" t="s">
        <v>30</v>
      </c>
      <c r="B6" t="s">
        <v>31</v>
      </c>
      <c r="C6" t="s">
        <v>24</v>
      </c>
      <c r="D6">
        <v>2</v>
      </c>
      <c r="E6">
        <v>6</v>
      </c>
      <c r="F6">
        <v>2</v>
      </c>
      <c r="G6" s="23">
        <v>55.58</v>
      </c>
      <c r="H6" s="23">
        <v>70.305999755859375</v>
      </c>
      <c r="I6" s="21">
        <v>0.2649514169819967</v>
      </c>
      <c r="J6" s="15">
        <v>6.1460955188445112</v>
      </c>
      <c r="L6" t="s">
        <v>30</v>
      </c>
      <c r="M6" t="s">
        <v>31</v>
      </c>
      <c r="N6">
        <v>80</v>
      </c>
      <c r="O6" s="10">
        <v>-0.12117500305175781</v>
      </c>
      <c r="P6" t="b">
        <v>1</v>
      </c>
    </row>
    <row r="7" spans="1:16">
      <c r="A7" t="s">
        <v>28</v>
      </c>
      <c r="B7" s="11" t="s">
        <v>509</v>
      </c>
      <c r="C7" t="s">
        <v>24</v>
      </c>
      <c r="D7">
        <v>11</v>
      </c>
      <c r="E7">
        <v>2</v>
      </c>
      <c r="F7">
        <v>0</v>
      </c>
      <c r="G7" s="23">
        <v>30.62</v>
      </c>
      <c r="H7" s="23">
        <v>38.166999816894531</v>
      </c>
      <c r="I7" s="21">
        <v>0.24647288755370772</v>
      </c>
      <c r="J7" s="15">
        <v>3.9190073405738595</v>
      </c>
      <c r="L7" t="s">
        <v>28</v>
      </c>
      <c r="M7" t="s">
        <v>29</v>
      </c>
      <c r="N7">
        <v>39.458000183105469</v>
      </c>
      <c r="O7" s="10">
        <v>-3.2718342547012773E-2</v>
      </c>
      <c r="P7" t="b">
        <v>1</v>
      </c>
    </row>
    <row r="8" spans="1:16">
      <c r="A8" t="s">
        <v>26</v>
      </c>
      <c r="B8" t="s">
        <v>27</v>
      </c>
      <c r="C8" t="s">
        <v>24</v>
      </c>
      <c r="D8">
        <v>15</v>
      </c>
      <c r="E8">
        <v>4</v>
      </c>
      <c r="F8">
        <v>0</v>
      </c>
      <c r="G8" s="23">
        <v>24.23</v>
      </c>
      <c r="H8" s="23">
        <v>27.403999328613281</v>
      </c>
      <c r="I8" s="21">
        <v>0.13099460704140656</v>
      </c>
      <c r="J8" s="15">
        <v>6.2088320878139465</v>
      </c>
      <c r="L8" t="s">
        <v>26</v>
      </c>
      <c r="M8" t="s">
        <v>27</v>
      </c>
      <c r="N8">
        <v>28.437000274658203</v>
      </c>
      <c r="O8" s="10">
        <v>-3.6325946339898822E-2</v>
      </c>
      <c r="P8" t="b">
        <v>1</v>
      </c>
    </row>
    <row r="9" spans="1:16">
      <c r="A9" t="s">
        <v>22</v>
      </c>
      <c r="B9" t="s">
        <v>23</v>
      </c>
      <c r="C9" t="s">
        <v>24</v>
      </c>
      <c r="D9">
        <v>6</v>
      </c>
      <c r="E9">
        <v>12</v>
      </c>
      <c r="F9">
        <v>1</v>
      </c>
      <c r="G9" s="23">
        <v>54.52</v>
      </c>
      <c r="H9" s="23">
        <v>57.886001586914063</v>
      </c>
      <c r="I9" s="21">
        <v>6.173884055234885E-2</v>
      </c>
      <c r="J9" s="15">
        <v>7.0983123359484255</v>
      </c>
      <c r="L9" t="s">
        <v>22</v>
      </c>
      <c r="M9" t="s">
        <v>23</v>
      </c>
      <c r="N9">
        <v>61.941001892089844</v>
      </c>
      <c r="O9" s="10">
        <v>-6.546552657059336E-2</v>
      </c>
      <c r="P9" t="b">
        <v>1</v>
      </c>
    </row>
    <row r="10" spans="1:16">
      <c r="I10" s="22" t="s">
        <v>494</v>
      </c>
      <c r="J10" s="15"/>
      <c r="P10" s="11" t="s">
        <v>494</v>
      </c>
    </row>
    <row r="11" spans="1:16">
      <c r="A11" s="16" t="s">
        <v>36</v>
      </c>
      <c r="I11" s="22" t="s">
        <v>494</v>
      </c>
      <c r="J11" s="15"/>
      <c r="P11" s="11" t="s">
        <v>494</v>
      </c>
    </row>
    <row r="12" spans="1:16">
      <c r="A12" t="s">
        <v>34</v>
      </c>
      <c r="B12" t="s">
        <v>35</v>
      </c>
      <c r="C12" t="s">
        <v>36</v>
      </c>
      <c r="D12">
        <v>8</v>
      </c>
      <c r="E12">
        <v>1</v>
      </c>
      <c r="F12">
        <v>0</v>
      </c>
      <c r="G12" s="23">
        <v>17.68</v>
      </c>
      <c r="H12" s="23">
        <v>28.687999725341797</v>
      </c>
      <c r="I12" s="21">
        <v>0.62262441885417408</v>
      </c>
      <c r="J12" s="15">
        <v>2.5791855217105124</v>
      </c>
      <c r="L12" t="s">
        <v>34</v>
      </c>
      <c r="M12" t="s">
        <v>35</v>
      </c>
      <c r="N12">
        <v>32.562000274658203</v>
      </c>
      <c r="O12" s="10">
        <v>-0.11897305192062778</v>
      </c>
      <c r="P12" t="b">
        <v>1</v>
      </c>
    </row>
    <row r="13" spans="1:16">
      <c r="A13" t="s">
        <v>62</v>
      </c>
      <c r="B13" t="s">
        <v>63</v>
      </c>
      <c r="C13" t="s">
        <v>36</v>
      </c>
      <c r="D13">
        <v>9</v>
      </c>
      <c r="E13">
        <v>0</v>
      </c>
      <c r="F13">
        <v>0</v>
      </c>
      <c r="G13" s="23">
        <v>25.51</v>
      </c>
      <c r="H13" s="23">
        <v>39.25</v>
      </c>
      <c r="I13" s="21">
        <v>0.53861230889847111</v>
      </c>
      <c r="J13" s="15">
        <v>1.5680125674655605</v>
      </c>
      <c r="L13" t="s">
        <v>62</v>
      </c>
      <c r="M13" t="s">
        <v>63</v>
      </c>
      <c r="N13">
        <v>40.25</v>
      </c>
      <c r="O13" s="10">
        <v>-2.4844720496894408E-2</v>
      </c>
      <c r="P13" t="b">
        <v>1</v>
      </c>
    </row>
    <row r="14" spans="1:16">
      <c r="A14" t="s">
        <v>49</v>
      </c>
      <c r="B14" s="11" t="s">
        <v>510</v>
      </c>
      <c r="C14" t="s">
        <v>36</v>
      </c>
      <c r="D14">
        <v>8</v>
      </c>
      <c r="E14">
        <v>0</v>
      </c>
      <c r="F14">
        <v>0</v>
      </c>
      <c r="G14" s="23">
        <v>34.33</v>
      </c>
      <c r="H14" s="23">
        <v>49.5</v>
      </c>
      <c r="I14" s="21">
        <v>0.44188756189921358</v>
      </c>
      <c r="J14" s="15">
        <v>0.69909698408267407</v>
      </c>
      <c r="L14" t="s">
        <v>49</v>
      </c>
      <c r="M14" t="s">
        <v>50</v>
      </c>
      <c r="N14">
        <v>49.111000061035156</v>
      </c>
      <c r="O14" s="10">
        <v>7.9208311474291831E-3</v>
      </c>
      <c r="P14" t="b">
        <v>1</v>
      </c>
    </row>
    <row r="15" spans="1:16">
      <c r="A15" t="s">
        <v>37</v>
      </c>
      <c r="B15" t="s">
        <v>38</v>
      </c>
      <c r="C15" t="s">
        <v>36</v>
      </c>
      <c r="D15">
        <v>6</v>
      </c>
      <c r="E15">
        <v>0</v>
      </c>
      <c r="F15">
        <v>0</v>
      </c>
      <c r="G15" s="23">
        <v>63.94</v>
      </c>
      <c r="H15" s="23">
        <v>88.666999816894531</v>
      </c>
      <c r="I15" s="21">
        <v>0.38672192394267335</v>
      </c>
      <c r="J15" s="15">
        <v>1.3762902646725501</v>
      </c>
      <c r="L15" t="s">
        <v>37</v>
      </c>
      <c r="M15" t="s">
        <v>38</v>
      </c>
      <c r="N15">
        <v>89.333000183105469</v>
      </c>
      <c r="O15" s="10">
        <v>-7.4552557828108249E-3</v>
      </c>
      <c r="P15" t="b">
        <v>1</v>
      </c>
    </row>
    <row r="16" spans="1:16">
      <c r="A16" t="s">
        <v>45</v>
      </c>
      <c r="B16" s="11" t="s">
        <v>511</v>
      </c>
      <c r="C16" t="s">
        <v>36</v>
      </c>
      <c r="D16">
        <v>19</v>
      </c>
      <c r="E16">
        <v>2</v>
      </c>
      <c r="F16">
        <v>0</v>
      </c>
      <c r="G16" s="23">
        <v>101.24</v>
      </c>
      <c r="H16" s="23">
        <v>139.22200012207031</v>
      </c>
      <c r="I16" s="21">
        <v>0.37516791902479574</v>
      </c>
      <c r="J16" s="15">
        <v>0.71118137950437532</v>
      </c>
      <c r="L16" t="s">
        <v>45</v>
      </c>
      <c r="M16" t="s">
        <v>46</v>
      </c>
      <c r="N16">
        <v>139.17900085449219</v>
      </c>
      <c r="O16" s="10">
        <v>3.0894939117345402E-4</v>
      </c>
      <c r="P16" t="b">
        <v>1</v>
      </c>
    </row>
    <row r="17" spans="1:16">
      <c r="A17" t="s">
        <v>60</v>
      </c>
      <c r="B17" s="11" t="s">
        <v>512</v>
      </c>
      <c r="C17" t="s">
        <v>36</v>
      </c>
      <c r="D17">
        <v>4</v>
      </c>
      <c r="E17">
        <v>4</v>
      </c>
      <c r="F17">
        <v>1</v>
      </c>
      <c r="G17" s="23">
        <v>23.55</v>
      </c>
      <c r="H17" s="23">
        <v>32.125</v>
      </c>
      <c r="I17" s="21">
        <v>0.3641188959660297</v>
      </c>
      <c r="J17" s="15">
        <v>0</v>
      </c>
      <c r="L17" t="s">
        <v>60</v>
      </c>
      <c r="M17" t="s">
        <v>61</v>
      </c>
      <c r="N17">
        <v>34.375</v>
      </c>
      <c r="O17" s="10">
        <v>-6.545454545454546E-2</v>
      </c>
      <c r="P17" t="b">
        <v>1</v>
      </c>
    </row>
    <row r="18" spans="1:16">
      <c r="A18" t="s">
        <v>41</v>
      </c>
      <c r="B18" t="s">
        <v>42</v>
      </c>
      <c r="C18" t="s">
        <v>36</v>
      </c>
      <c r="D18">
        <v>3</v>
      </c>
      <c r="E18">
        <v>4</v>
      </c>
      <c r="F18">
        <v>0</v>
      </c>
      <c r="G18" s="23">
        <v>54.13</v>
      </c>
      <c r="H18" s="23">
        <v>68.570999145507813</v>
      </c>
      <c r="I18" s="21">
        <v>0.26678365315920577</v>
      </c>
      <c r="J18" s="15">
        <v>1.8474043968224643</v>
      </c>
      <c r="L18" t="s">
        <v>41</v>
      </c>
      <c r="M18" t="s">
        <v>42</v>
      </c>
      <c r="N18">
        <v>72.786003112792969</v>
      </c>
      <c r="O18" s="10">
        <v>-5.7909540117945031E-2</v>
      </c>
      <c r="P18" t="b">
        <v>1</v>
      </c>
    </row>
    <row r="19" spans="1:16">
      <c r="A19" t="s">
        <v>51</v>
      </c>
      <c r="B19" s="11" t="s">
        <v>513</v>
      </c>
      <c r="C19" t="s">
        <v>36</v>
      </c>
      <c r="D19">
        <v>7</v>
      </c>
      <c r="E19">
        <v>5</v>
      </c>
      <c r="F19">
        <v>1</v>
      </c>
      <c r="G19" s="23">
        <v>144.81</v>
      </c>
      <c r="H19" s="23">
        <v>180.69999694824219</v>
      </c>
      <c r="I19" s="21">
        <v>0.24784197878766787</v>
      </c>
      <c r="J19" s="15">
        <v>4.7648643708082536</v>
      </c>
      <c r="L19" t="s">
        <v>51</v>
      </c>
      <c r="M19" t="s">
        <v>52</v>
      </c>
      <c r="N19">
        <v>182.8179931640625</v>
      </c>
      <c r="O19" s="10">
        <v>-1.1585272210704139E-2</v>
      </c>
      <c r="P19" t="b">
        <v>1</v>
      </c>
    </row>
    <row r="20" spans="1:16">
      <c r="A20" t="s">
        <v>47</v>
      </c>
      <c r="B20" s="11" t="s">
        <v>514</v>
      </c>
      <c r="C20" t="s">
        <v>36</v>
      </c>
      <c r="D20">
        <v>4</v>
      </c>
      <c r="E20">
        <v>2</v>
      </c>
      <c r="F20">
        <v>0</v>
      </c>
      <c r="G20" s="23">
        <v>23.03</v>
      </c>
      <c r="H20" s="23">
        <v>28.5</v>
      </c>
      <c r="I20" s="21">
        <v>0.2375162831089882</v>
      </c>
      <c r="J20" s="15">
        <v>4.1163700122808411</v>
      </c>
      <c r="L20" t="s">
        <v>47</v>
      </c>
      <c r="M20" t="s">
        <v>48</v>
      </c>
      <c r="N20">
        <v>29.833000183105469</v>
      </c>
      <c r="O20" s="10">
        <v>-4.4682069350180591E-2</v>
      </c>
      <c r="P20" t="b">
        <v>1</v>
      </c>
    </row>
    <row r="21" spans="1:16">
      <c r="A21" t="s">
        <v>53</v>
      </c>
      <c r="B21" t="s">
        <v>54</v>
      </c>
      <c r="C21" t="s">
        <v>36</v>
      </c>
      <c r="D21">
        <v>11</v>
      </c>
      <c r="E21">
        <v>10</v>
      </c>
      <c r="F21">
        <v>1</v>
      </c>
      <c r="G21" s="23">
        <v>73.13</v>
      </c>
      <c r="H21" s="23">
        <v>88.787002563476563</v>
      </c>
      <c r="I21" s="21">
        <v>0.21409821637462831</v>
      </c>
      <c r="J21" s="15">
        <v>3.4414768284198183</v>
      </c>
      <c r="L21" t="s">
        <v>53</v>
      </c>
      <c r="M21" t="s">
        <v>54</v>
      </c>
      <c r="N21">
        <v>88.199996948242188</v>
      </c>
      <c r="O21" s="10">
        <v>6.655392693254214E-3</v>
      </c>
      <c r="P21" t="b">
        <v>1</v>
      </c>
    </row>
    <row r="22" spans="1:16">
      <c r="A22" t="s">
        <v>57</v>
      </c>
      <c r="B22" t="s">
        <v>58</v>
      </c>
      <c r="C22" t="s">
        <v>36</v>
      </c>
      <c r="D22">
        <v>2</v>
      </c>
      <c r="E22">
        <v>9</v>
      </c>
      <c r="F22">
        <v>2</v>
      </c>
      <c r="G22" s="23">
        <v>14.22</v>
      </c>
      <c r="H22" s="23">
        <v>17.030000686645508</v>
      </c>
      <c r="I22" s="21">
        <v>0.19760904969377688</v>
      </c>
      <c r="J22" s="15">
        <v>0</v>
      </c>
      <c r="L22" t="s">
        <v>57</v>
      </c>
      <c r="M22" t="s">
        <v>58</v>
      </c>
      <c r="N22">
        <v>24.670999526977539</v>
      </c>
      <c r="O22" s="10">
        <v>-0.30971581966010986</v>
      </c>
      <c r="P22" t="b">
        <v>1</v>
      </c>
    </row>
    <row r="23" spans="1:16">
      <c r="A23" t="s">
        <v>55</v>
      </c>
      <c r="B23" t="s">
        <v>56</v>
      </c>
      <c r="C23" t="s">
        <v>36</v>
      </c>
      <c r="D23">
        <v>13</v>
      </c>
      <c r="E23">
        <v>1</v>
      </c>
      <c r="F23">
        <v>0</v>
      </c>
      <c r="G23" s="23">
        <v>45.42</v>
      </c>
      <c r="H23" s="23">
        <v>52.209999084472656</v>
      </c>
      <c r="I23" s="21">
        <v>0.14949359499059126</v>
      </c>
      <c r="J23" s="15">
        <v>2.240517862774317</v>
      </c>
      <c r="L23" t="s">
        <v>55</v>
      </c>
      <c r="M23" t="s">
        <v>56</v>
      </c>
      <c r="N23">
        <v>49.347000122070313</v>
      </c>
      <c r="O23" s="10">
        <v>5.8017690139625634E-2</v>
      </c>
      <c r="P23" t="b">
        <v>1</v>
      </c>
    </row>
    <row r="24" spans="1:16">
      <c r="A24" t="s">
        <v>43</v>
      </c>
      <c r="B24" s="11" t="s">
        <v>515</v>
      </c>
      <c r="C24" t="s">
        <v>36</v>
      </c>
      <c r="D24">
        <v>20</v>
      </c>
      <c r="E24">
        <v>12</v>
      </c>
      <c r="F24">
        <v>1</v>
      </c>
      <c r="G24" s="23">
        <v>92.68</v>
      </c>
      <c r="H24" s="23">
        <v>105.48600006103516</v>
      </c>
      <c r="I24" s="21">
        <v>0.13817436405950742</v>
      </c>
      <c r="J24" s="15">
        <v>3.2468278396731569</v>
      </c>
      <c r="L24" t="s">
        <v>43</v>
      </c>
      <c r="M24" t="s">
        <v>44</v>
      </c>
      <c r="N24">
        <v>108.60399627685547</v>
      </c>
      <c r="O24" s="10">
        <v>-2.8709774250588849E-2</v>
      </c>
      <c r="P24" t="b">
        <v>1</v>
      </c>
    </row>
    <row r="25" spans="1:16">
      <c r="A25" t="s">
        <v>39</v>
      </c>
      <c r="B25" t="s">
        <v>40</v>
      </c>
      <c r="C25" t="s">
        <v>36</v>
      </c>
      <c r="D25">
        <v>9</v>
      </c>
      <c r="E25">
        <v>5</v>
      </c>
      <c r="F25">
        <v>0</v>
      </c>
      <c r="G25" s="23">
        <v>95.96</v>
      </c>
      <c r="H25" s="23">
        <v>100.11499786376953</v>
      </c>
      <c r="I25" s="21">
        <v>4.3299269109728408E-2</v>
      </c>
      <c r="J25" s="15">
        <v>0.29512296348077249</v>
      </c>
      <c r="L25" t="s">
        <v>39</v>
      </c>
      <c r="M25" t="s">
        <v>40</v>
      </c>
      <c r="N25">
        <v>100.11499786376953</v>
      </c>
      <c r="O25" s="10">
        <v>0</v>
      </c>
      <c r="P25" t="b">
        <v>1</v>
      </c>
    </row>
    <row r="26" spans="1:16">
      <c r="I26" s="22" t="s">
        <v>494</v>
      </c>
      <c r="J26" s="15"/>
      <c r="P26" s="11" t="s">
        <v>494</v>
      </c>
    </row>
    <row r="27" spans="1:16">
      <c r="A27" s="16" t="s">
        <v>66</v>
      </c>
      <c r="I27" s="22" t="s">
        <v>494</v>
      </c>
      <c r="J27" s="15"/>
      <c r="P27" s="11" t="s">
        <v>494</v>
      </c>
    </row>
    <row r="28" spans="1:16">
      <c r="A28" t="s">
        <v>85</v>
      </c>
      <c r="B28" t="s">
        <v>86</v>
      </c>
      <c r="C28" t="s">
        <v>66</v>
      </c>
      <c r="D28">
        <v>8</v>
      </c>
      <c r="E28">
        <v>2</v>
      </c>
      <c r="F28">
        <v>0</v>
      </c>
      <c r="G28" s="23">
        <v>26.57</v>
      </c>
      <c r="H28" s="23">
        <v>38.900001525878906</v>
      </c>
      <c r="I28" s="21">
        <v>0.46405726480537846</v>
      </c>
      <c r="J28" s="15">
        <v>2.8603688011413504</v>
      </c>
      <c r="L28" t="s">
        <v>85</v>
      </c>
      <c r="M28" t="s">
        <v>86</v>
      </c>
      <c r="N28">
        <v>41.099998474121094</v>
      </c>
      <c r="O28" s="10">
        <v>-5.3527908270542421E-2</v>
      </c>
      <c r="P28" t="b">
        <v>1</v>
      </c>
    </row>
    <row r="29" spans="1:16">
      <c r="A29" t="s">
        <v>81</v>
      </c>
      <c r="B29" t="s">
        <v>82</v>
      </c>
      <c r="C29" t="s">
        <v>66</v>
      </c>
      <c r="D29">
        <v>6</v>
      </c>
      <c r="E29">
        <v>0</v>
      </c>
      <c r="F29">
        <v>0</v>
      </c>
      <c r="G29" s="23">
        <v>25.58</v>
      </c>
      <c r="H29" s="23">
        <v>35.333000183105469</v>
      </c>
      <c r="I29" s="21">
        <v>0.38127444030904889</v>
      </c>
      <c r="J29" s="15">
        <v>3.2838153783188289</v>
      </c>
      <c r="L29" t="s">
        <v>81</v>
      </c>
      <c r="M29" t="s">
        <v>82</v>
      </c>
      <c r="N29">
        <v>37</v>
      </c>
      <c r="O29" s="10">
        <v>-4.50540491052576E-2</v>
      </c>
      <c r="P29" t="b">
        <v>1</v>
      </c>
    </row>
    <row r="30" spans="1:16">
      <c r="A30" t="s">
        <v>83</v>
      </c>
      <c r="B30" t="s">
        <v>84</v>
      </c>
      <c r="C30" t="s">
        <v>66</v>
      </c>
      <c r="D30">
        <v>6</v>
      </c>
      <c r="E30">
        <v>2</v>
      </c>
      <c r="F30">
        <v>0</v>
      </c>
      <c r="G30" s="23">
        <v>20.2</v>
      </c>
      <c r="H30" s="23">
        <v>26.604999542236328</v>
      </c>
      <c r="I30" s="21">
        <v>0.31707918525922418</v>
      </c>
      <c r="J30" s="15">
        <v>2.1668119300710091</v>
      </c>
      <c r="L30" t="s">
        <v>83</v>
      </c>
      <c r="M30" t="s">
        <v>84</v>
      </c>
      <c r="N30">
        <v>26.268999099731445</v>
      </c>
      <c r="O30" s="10">
        <v>1.2790759222657929E-2</v>
      </c>
      <c r="P30" t="b">
        <v>1</v>
      </c>
    </row>
    <row r="31" spans="1:16">
      <c r="A31" t="s">
        <v>73</v>
      </c>
      <c r="B31" t="s">
        <v>74</v>
      </c>
      <c r="C31" t="s">
        <v>66</v>
      </c>
      <c r="D31">
        <v>5</v>
      </c>
      <c r="E31">
        <v>4</v>
      </c>
      <c r="F31">
        <v>0</v>
      </c>
      <c r="G31" s="23">
        <v>92.93</v>
      </c>
      <c r="H31" s="23">
        <v>122.22200012207031</v>
      </c>
      <c r="I31" s="21">
        <v>0.31520499431906063</v>
      </c>
      <c r="J31" s="15">
        <v>3.3143225263166411</v>
      </c>
      <c r="L31" t="s">
        <v>73</v>
      </c>
      <c r="M31" t="s">
        <v>74</v>
      </c>
      <c r="N31">
        <v>122.77799987792969</v>
      </c>
      <c r="O31" s="10">
        <v>-4.5284966069830913E-3</v>
      </c>
      <c r="P31" t="b">
        <v>1</v>
      </c>
    </row>
    <row r="32" spans="1:16">
      <c r="A32" t="s">
        <v>75</v>
      </c>
      <c r="B32" t="s">
        <v>76</v>
      </c>
      <c r="C32" t="s">
        <v>66</v>
      </c>
      <c r="D32">
        <v>7</v>
      </c>
      <c r="E32">
        <v>4</v>
      </c>
      <c r="F32">
        <v>1</v>
      </c>
      <c r="G32" s="23">
        <v>28.86</v>
      </c>
      <c r="H32" s="23">
        <v>34.590999603271484</v>
      </c>
      <c r="I32" s="21">
        <v>0.1985793348326918</v>
      </c>
      <c r="J32" s="15">
        <v>2.5641025971474121</v>
      </c>
      <c r="L32" t="s">
        <v>75</v>
      </c>
      <c r="M32" t="s">
        <v>76</v>
      </c>
      <c r="N32">
        <v>34.590999603271484</v>
      </c>
      <c r="O32" s="10">
        <v>0</v>
      </c>
      <c r="P32" t="b">
        <v>1</v>
      </c>
    </row>
    <row r="33" spans="1:16">
      <c r="A33" t="s">
        <v>67</v>
      </c>
      <c r="B33" s="11" t="s">
        <v>516</v>
      </c>
      <c r="C33" t="s">
        <v>66</v>
      </c>
      <c r="D33">
        <v>5</v>
      </c>
      <c r="E33">
        <v>2</v>
      </c>
      <c r="F33">
        <v>1</v>
      </c>
      <c r="G33" s="23">
        <v>39.659999999999997</v>
      </c>
      <c r="H33" s="23">
        <v>43.285999298095703</v>
      </c>
      <c r="I33" s="21">
        <v>9.1427112912145905E-2</v>
      </c>
      <c r="J33" s="15">
        <v>1.8406455347289117</v>
      </c>
      <c r="L33" t="s">
        <v>67</v>
      </c>
      <c r="M33" t="s">
        <v>68</v>
      </c>
      <c r="N33">
        <v>43.285999298095703</v>
      </c>
      <c r="O33" s="10">
        <v>0</v>
      </c>
      <c r="P33" t="b">
        <v>1</v>
      </c>
    </row>
    <row r="34" spans="1:16">
      <c r="A34" t="s">
        <v>79</v>
      </c>
      <c r="B34" t="s">
        <v>80</v>
      </c>
      <c r="C34" t="s">
        <v>66</v>
      </c>
      <c r="D34">
        <v>6</v>
      </c>
      <c r="E34">
        <v>5</v>
      </c>
      <c r="F34">
        <v>1</v>
      </c>
      <c r="G34" s="23">
        <v>119.57</v>
      </c>
      <c r="H34" s="23">
        <v>130.25</v>
      </c>
      <c r="I34" s="21">
        <v>8.9320063561093982E-2</v>
      </c>
      <c r="J34" s="15">
        <v>1.4920130794519086</v>
      </c>
      <c r="L34" t="s">
        <v>79</v>
      </c>
      <c r="M34" t="s">
        <v>80</v>
      </c>
      <c r="N34">
        <v>134.10000610351563</v>
      </c>
      <c r="O34" s="10">
        <v>-2.8709962179596735E-2</v>
      </c>
      <c r="P34" t="b">
        <v>1</v>
      </c>
    </row>
    <row r="35" spans="1:16">
      <c r="A35" t="s">
        <v>77</v>
      </c>
      <c r="B35" t="s">
        <v>78</v>
      </c>
      <c r="C35" t="s">
        <v>66</v>
      </c>
      <c r="D35">
        <v>15</v>
      </c>
      <c r="E35">
        <v>2</v>
      </c>
      <c r="F35">
        <v>0</v>
      </c>
      <c r="G35" s="23">
        <v>76.8</v>
      </c>
      <c r="H35" s="23">
        <v>82.932998657226563</v>
      </c>
      <c r="I35" s="21">
        <v>7.9856753349304241E-2</v>
      </c>
      <c r="J35" s="15">
        <v>0.72916666977107525</v>
      </c>
      <c r="L35" t="s">
        <v>77</v>
      </c>
      <c r="M35" t="s">
        <v>78</v>
      </c>
      <c r="N35">
        <v>79.199996948242188</v>
      </c>
      <c r="O35" s="10">
        <v>4.713386177809982E-2</v>
      </c>
      <c r="P35" t="b">
        <v>1</v>
      </c>
    </row>
    <row r="36" spans="1:16">
      <c r="A36" t="s">
        <v>64</v>
      </c>
      <c r="B36" s="11" t="s">
        <v>517</v>
      </c>
      <c r="C36" t="s">
        <v>66</v>
      </c>
      <c r="D36">
        <v>1</v>
      </c>
      <c r="E36">
        <v>3</v>
      </c>
      <c r="F36">
        <v>0</v>
      </c>
      <c r="G36" s="23">
        <v>36.68</v>
      </c>
      <c r="H36" s="23">
        <v>38.75</v>
      </c>
      <c r="I36" s="21">
        <v>5.6434023991275908E-2</v>
      </c>
      <c r="J36" s="15">
        <v>4.2529987534883889</v>
      </c>
      <c r="L36" t="s">
        <v>64</v>
      </c>
      <c r="M36" t="s">
        <v>65</v>
      </c>
      <c r="N36">
        <v>38.75</v>
      </c>
      <c r="O36" s="10">
        <v>0</v>
      </c>
      <c r="P36" t="b">
        <v>1</v>
      </c>
    </row>
    <row r="37" spans="1:16">
      <c r="A37" t="s">
        <v>69</v>
      </c>
      <c r="B37" s="11" t="s">
        <v>518</v>
      </c>
      <c r="C37" t="s">
        <v>66</v>
      </c>
      <c r="D37">
        <v>1</v>
      </c>
      <c r="E37">
        <v>10</v>
      </c>
      <c r="F37">
        <v>0</v>
      </c>
      <c r="G37" s="23">
        <v>73.33</v>
      </c>
      <c r="H37" s="23">
        <v>77.400001525878906</v>
      </c>
      <c r="I37" s="21">
        <v>5.5502543650332851E-2</v>
      </c>
      <c r="J37" s="15">
        <v>1.6500750554302095</v>
      </c>
      <c r="L37" t="s">
        <v>69</v>
      </c>
      <c r="M37" t="s">
        <v>70</v>
      </c>
      <c r="N37">
        <v>77.599998474121094</v>
      </c>
      <c r="O37" s="10">
        <v>-2.5772803115309945E-3</v>
      </c>
      <c r="P37" t="b">
        <v>1</v>
      </c>
    </row>
    <row r="38" spans="1:16">
      <c r="A38" t="s">
        <v>71</v>
      </c>
      <c r="B38" t="s">
        <v>72</v>
      </c>
      <c r="C38" t="s">
        <v>66</v>
      </c>
      <c r="D38">
        <v>5</v>
      </c>
      <c r="E38">
        <v>3</v>
      </c>
      <c r="F38">
        <v>0</v>
      </c>
      <c r="G38" s="23">
        <v>160.83000000000001</v>
      </c>
      <c r="H38" s="23">
        <v>168</v>
      </c>
      <c r="I38" s="21">
        <v>4.4581234844245393E-2</v>
      </c>
      <c r="J38" s="15">
        <v>1.7733009998710758</v>
      </c>
      <c r="L38" t="s">
        <v>71</v>
      </c>
      <c r="M38" t="s">
        <v>72</v>
      </c>
      <c r="N38">
        <v>191.57099914550781</v>
      </c>
      <c r="O38" s="10">
        <v>-0.12304053980323218</v>
      </c>
      <c r="P38" t="b">
        <v>1</v>
      </c>
    </row>
    <row r="39" spans="1:16">
      <c r="I39" s="22" t="s">
        <v>494</v>
      </c>
      <c r="J39" s="15"/>
      <c r="P39" s="11" t="s">
        <v>494</v>
      </c>
    </row>
    <row r="40" spans="1:16">
      <c r="A40" s="16" t="s">
        <v>89</v>
      </c>
      <c r="I40" s="22" t="s">
        <v>494</v>
      </c>
      <c r="J40" s="15"/>
      <c r="P40" s="11" t="s">
        <v>494</v>
      </c>
    </row>
    <row r="41" spans="1:16">
      <c r="A41" t="s">
        <v>112</v>
      </c>
      <c r="B41" t="s">
        <v>113</v>
      </c>
      <c r="C41" t="s">
        <v>89</v>
      </c>
      <c r="D41">
        <v>9</v>
      </c>
      <c r="E41">
        <v>0</v>
      </c>
      <c r="F41">
        <v>0</v>
      </c>
      <c r="G41" s="23">
        <v>82.04</v>
      </c>
      <c r="H41" s="23">
        <v>133.10699462890625</v>
      </c>
      <c r="I41" s="21">
        <v>0.6224645859203588</v>
      </c>
      <c r="J41" s="15">
        <v>0</v>
      </c>
      <c r="L41" t="s">
        <v>112</v>
      </c>
      <c r="M41" t="s">
        <v>113</v>
      </c>
      <c r="N41">
        <v>134.60899353027344</v>
      </c>
      <c r="O41" s="10">
        <v>-1.1158235879903442E-2</v>
      </c>
      <c r="P41" t="b">
        <v>1</v>
      </c>
    </row>
    <row r="42" spans="1:16">
      <c r="A42" t="s">
        <v>164</v>
      </c>
      <c r="B42" t="s">
        <v>165</v>
      </c>
      <c r="C42" t="s">
        <v>89</v>
      </c>
      <c r="D42">
        <v>7</v>
      </c>
      <c r="E42">
        <v>1</v>
      </c>
      <c r="F42">
        <v>0</v>
      </c>
      <c r="G42" s="23">
        <v>2.21</v>
      </c>
      <c r="H42" s="23">
        <v>3.46399998664856</v>
      </c>
      <c r="I42" s="21">
        <v>0.56742080843826248</v>
      </c>
      <c r="J42" s="15">
        <v>0</v>
      </c>
      <c r="L42" t="s">
        <v>164</v>
      </c>
      <c r="M42" t="s">
        <v>165</v>
      </c>
      <c r="N42">
        <v>2.6099998950958252</v>
      </c>
      <c r="O42" s="10">
        <v>0.32720311336310631</v>
      </c>
      <c r="P42" t="b">
        <v>1</v>
      </c>
    </row>
    <row r="43" spans="1:16">
      <c r="A43" t="s">
        <v>124</v>
      </c>
      <c r="B43" t="s">
        <v>125</v>
      </c>
      <c r="C43" t="s">
        <v>89</v>
      </c>
      <c r="D43">
        <v>6</v>
      </c>
      <c r="E43">
        <v>2</v>
      </c>
      <c r="F43">
        <v>0</v>
      </c>
      <c r="G43" s="23">
        <v>15.19</v>
      </c>
      <c r="H43" s="23">
        <v>23.125</v>
      </c>
      <c r="I43" s="21">
        <v>0.52238314680710995</v>
      </c>
      <c r="J43" s="15">
        <v>0</v>
      </c>
      <c r="L43" t="s">
        <v>124</v>
      </c>
      <c r="M43" t="s">
        <v>125</v>
      </c>
      <c r="N43">
        <v>24.187999725341797</v>
      </c>
      <c r="O43" s="10">
        <v>-4.3947401083690718E-2</v>
      </c>
      <c r="P43" t="b">
        <v>1</v>
      </c>
    </row>
    <row r="44" spans="1:16">
      <c r="A44" t="s">
        <v>140</v>
      </c>
      <c r="B44" t="s">
        <v>141</v>
      </c>
      <c r="C44" t="s">
        <v>89</v>
      </c>
      <c r="D44">
        <v>6</v>
      </c>
      <c r="E44">
        <v>0</v>
      </c>
      <c r="F44">
        <v>0</v>
      </c>
      <c r="G44" s="23">
        <v>2.65</v>
      </c>
      <c r="H44" s="23">
        <v>3.841000080108643</v>
      </c>
      <c r="I44" s="21">
        <v>0.44943399249382759</v>
      </c>
      <c r="J44" s="15">
        <v>2.583018732520769</v>
      </c>
      <c r="L44" t="s">
        <v>140</v>
      </c>
      <c r="M44" t="s">
        <v>141</v>
      </c>
      <c r="N44">
        <v>3.970999956130981</v>
      </c>
      <c r="O44" s="10">
        <v>-3.2737314897630793E-2</v>
      </c>
      <c r="P44" t="b">
        <v>1</v>
      </c>
    </row>
    <row r="45" spans="1:16">
      <c r="A45" t="s">
        <v>128</v>
      </c>
      <c r="B45" t="s">
        <v>129</v>
      </c>
      <c r="C45" t="s">
        <v>89</v>
      </c>
      <c r="D45">
        <v>11</v>
      </c>
      <c r="E45">
        <v>2</v>
      </c>
      <c r="F45">
        <v>0</v>
      </c>
      <c r="G45" s="23">
        <v>4.24</v>
      </c>
      <c r="H45" s="23">
        <v>6.0710000991821289</v>
      </c>
      <c r="I45" s="21">
        <v>0.43183964603352087</v>
      </c>
      <c r="J45" s="15">
        <v>3.537735989633596</v>
      </c>
      <c r="L45" t="s">
        <v>128</v>
      </c>
      <c r="M45" t="s">
        <v>129</v>
      </c>
      <c r="N45">
        <v>5.7680001258850098</v>
      </c>
      <c r="O45" s="10">
        <v>5.2531200881454299E-2</v>
      </c>
      <c r="P45" t="b">
        <v>1</v>
      </c>
    </row>
    <row r="46" spans="1:16">
      <c r="A46" t="s">
        <v>90</v>
      </c>
      <c r="B46" t="s">
        <v>91</v>
      </c>
      <c r="C46" t="s">
        <v>89</v>
      </c>
      <c r="D46">
        <v>12</v>
      </c>
      <c r="E46">
        <v>2</v>
      </c>
      <c r="F46">
        <v>0</v>
      </c>
      <c r="G46" s="23">
        <v>10.66</v>
      </c>
      <c r="H46" s="23">
        <v>14.53600025177002</v>
      </c>
      <c r="I46" s="21">
        <v>0.36360227502533016</v>
      </c>
      <c r="J46" s="15">
        <v>6.8442777889530833</v>
      </c>
      <c r="L46" t="s">
        <v>90</v>
      </c>
      <c r="M46" t="s">
        <v>91</v>
      </c>
      <c r="N46">
        <v>14.100000381469727</v>
      </c>
      <c r="O46" s="10">
        <v>3.0921975780460662E-2</v>
      </c>
      <c r="P46" t="b">
        <v>1</v>
      </c>
    </row>
    <row r="47" spans="1:16">
      <c r="A47" t="s">
        <v>145</v>
      </c>
      <c r="B47" t="s">
        <v>146</v>
      </c>
      <c r="C47" t="s">
        <v>89</v>
      </c>
      <c r="D47">
        <v>7</v>
      </c>
      <c r="E47">
        <v>8</v>
      </c>
      <c r="F47">
        <v>0</v>
      </c>
      <c r="G47" s="23">
        <v>19.23</v>
      </c>
      <c r="H47" s="23">
        <v>25.466999053955078</v>
      </c>
      <c r="I47" s="21">
        <v>0.32433692428263533</v>
      </c>
      <c r="J47" s="15">
        <v>2.0800832343237881</v>
      </c>
      <c r="L47" t="s">
        <v>145</v>
      </c>
      <c r="M47" t="s">
        <v>146</v>
      </c>
      <c r="N47">
        <v>25.232999801635742</v>
      </c>
      <c r="O47" s="10">
        <v>9.2735407664120383E-3</v>
      </c>
      <c r="P47" t="b">
        <v>1</v>
      </c>
    </row>
    <row r="48" spans="1:16">
      <c r="A48" t="s">
        <v>87</v>
      </c>
      <c r="B48" t="s">
        <v>88</v>
      </c>
      <c r="C48" t="s">
        <v>89</v>
      </c>
      <c r="D48">
        <v>14</v>
      </c>
      <c r="E48">
        <v>1</v>
      </c>
      <c r="F48">
        <v>0</v>
      </c>
      <c r="G48" s="23">
        <v>11.2</v>
      </c>
      <c r="H48" s="23">
        <v>14.730999946594238</v>
      </c>
      <c r="I48" s="21">
        <v>0.31526785237448562</v>
      </c>
      <c r="J48" s="15">
        <v>3.5714286246470044</v>
      </c>
      <c r="L48" t="s">
        <v>87</v>
      </c>
      <c r="M48" t="s">
        <v>88</v>
      </c>
      <c r="N48">
        <v>13.949999809265137</v>
      </c>
      <c r="O48" s="10">
        <v>5.5985673692295443E-2</v>
      </c>
      <c r="P48" t="b">
        <v>1</v>
      </c>
    </row>
    <row r="49" spans="1:16">
      <c r="A49" t="s">
        <v>98</v>
      </c>
      <c r="B49" t="s">
        <v>99</v>
      </c>
      <c r="C49" t="s">
        <v>89</v>
      </c>
      <c r="D49">
        <v>9</v>
      </c>
      <c r="E49">
        <v>3</v>
      </c>
      <c r="F49">
        <v>0</v>
      </c>
      <c r="G49" s="23">
        <v>6.06</v>
      </c>
      <c r="H49" s="23">
        <v>7.9580001831054688</v>
      </c>
      <c r="I49" s="21">
        <v>0.31320135034743718</v>
      </c>
      <c r="J49" s="15">
        <v>1.4851485738659849</v>
      </c>
      <c r="L49" t="s">
        <v>98</v>
      </c>
      <c r="M49" t="s">
        <v>99</v>
      </c>
      <c r="N49">
        <v>7.2290000915527344</v>
      </c>
      <c r="O49" s="10">
        <v>0.10084383487622155</v>
      </c>
      <c r="P49" t="b">
        <v>1</v>
      </c>
    </row>
    <row r="50" spans="1:16">
      <c r="A50" t="s">
        <v>170</v>
      </c>
      <c r="B50" t="s">
        <v>171</v>
      </c>
      <c r="C50" t="s">
        <v>89</v>
      </c>
      <c r="D50">
        <v>13</v>
      </c>
      <c r="E50">
        <v>1</v>
      </c>
      <c r="F50">
        <v>0</v>
      </c>
      <c r="G50" s="23">
        <v>21.5</v>
      </c>
      <c r="H50" s="23">
        <v>28.114999771118164</v>
      </c>
      <c r="I50" s="21">
        <v>0.30767440795898438</v>
      </c>
      <c r="J50" s="15">
        <v>5.7674419048220615</v>
      </c>
      <c r="L50" t="s">
        <v>170</v>
      </c>
      <c r="M50" t="s">
        <v>171</v>
      </c>
      <c r="N50">
        <v>27.75</v>
      </c>
      <c r="O50" s="10">
        <v>1.3153144905159066E-2</v>
      </c>
      <c r="P50" t="b">
        <v>1</v>
      </c>
    </row>
    <row r="51" spans="1:16">
      <c r="A51" t="s">
        <v>104</v>
      </c>
      <c r="B51" t="s">
        <v>105</v>
      </c>
      <c r="C51" t="s">
        <v>89</v>
      </c>
      <c r="D51">
        <v>12</v>
      </c>
      <c r="E51">
        <v>0</v>
      </c>
      <c r="F51">
        <v>0</v>
      </c>
      <c r="G51" s="23">
        <v>8.1999999999999993</v>
      </c>
      <c r="H51" s="23">
        <v>10.682000160217285</v>
      </c>
      <c r="I51" s="21">
        <v>0.30268294636796172</v>
      </c>
      <c r="J51" s="15">
        <v>0</v>
      </c>
      <c r="L51" t="s">
        <v>104</v>
      </c>
      <c r="M51" t="s">
        <v>105</v>
      </c>
      <c r="N51">
        <v>10.454999923706055</v>
      </c>
      <c r="O51" s="10">
        <v>2.1712122254206975E-2</v>
      </c>
      <c r="P51" t="b">
        <v>1</v>
      </c>
    </row>
    <row r="52" spans="1:16">
      <c r="A52" t="s">
        <v>126</v>
      </c>
      <c r="B52" t="s">
        <v>127</v>
      </c>
      <c r="C52" t="s">
        <v>89</v>
      </c>
      <c r="D52">
        <v>12</v>
      </c>
      <c r="E52">
        <v>3</v>
      </c>
      <c r="F52">
        <v>0</v>
      </c>
      <c r="G52" s="23">
        <v>14.88</v>
      </c>
      <c r="H52" s="23">
        <v>19.195999145507813</v>
      </c>
      <c r="I52" s="21">
        <v>0.29005370601530989</v>
      </c>
      <c r="J52" s="15">
        <v>7.2580648045386038</v>
      </c>
      <c r="L52" t="s">
        <v>126</v>
      </c>
      <c r="M52" t="s">
        <v>127</v>
      </c>
      <c r="N52">
        <v>19.049999237060547</v>
      </c>
      <c r="O52" s="10">
        <v>7.6640374957722942E-3</v>
      </c>
      <c r="P52" t="b">
        <v>1</v>
      </c>
    </row>
    <row r="53" spans="1:16">
      <c r="A53" t="s">
        <v>134</v>
      </c>
      <c r="B53" t="s">
        <v>135</v>
      </c>
      <c r="C53" t="s">
        <v>89</v>
      </c>
      <c r="D53">
        <v>11</v>
      </c>
      <c r="E53">
        <v>2</v>
      </c>
      <c r="F53">
        <v>0</v>
      </c>
      <c r="G53" s="23">
        <v>23.82</v>
      </c>
      <c r="H53" s="23">
        <v>30.684999465942383</v>
      </c>
      <c r="I53" s="21">
        <v>0.28820316817558278</v>
      </c>
      <c r="J53" s="15">
        <v>1.3781359574056093</v>
      </c>
      <c r="L53" t="s">
        <v>134</v>
      </c>
      <c r="M53" t="s">
        <v>135</v>
      </c>
      <c r="N53">
        <v>28.601999282836914</v>
      </c>
      <c r="O53" s="10">
        <v>7.2827083257617109E-2</v>
      </c>
      <c r="P53" t="b">
        <v>1</v>
      </c>
    </row>
    <row r="54" spans="1:16">
      <c r="A54" t="s">
        <v>168</v>
      </c>
      <c r="B54" t="s">
        <v>169</v>
      </c>
      <c r="C54" t="s">
        <v>89</v>
      </c>
      <c r="D54">
        <v>9</v>
      </c>
      <c r="E54">
        <v>1</v>
      </c>
      <c r="F54">
        <v>0</v>
      </c>
      <c r="G54" s="23">
        <v>14.9</v>
      </c>
      <c r="H54" s="23">
        <v>19.089000701904297</v>
      </c>
      <c r="I54" s="21">
        <v>0.28114098670498633</v>
      </c>
      <c r="J54" s="15">
        <v>0</v>
      </c>
      <c r="L54" t="s">
        <v>168</v>
      </c>
      <c r="M54" t="s">
        <v>169</v>
      </c>
      <c r="N54">
        <v>18.072999954223633</v>
      </c>
      <c r="O54" s="10">
        <v>5.6216496998508884E-2</v>
      </c>
      <c r="P54" t="b">
        <v>1</v>
      </c>
    </row>
    <row r="55" spans="1:16">
      <c r="A55" t="s">
        <v>136</v>
      </c>
      <c r="B55" t="s">
        <v>137</v>
      </c>
      <c r="C55" t="s">
        <v>89</v>
      </c>
      <c r="D55">
        <v>17</v>
      </c>
      <c r="E55">
        <v>2</v>
      </c>
      <c r="F55">
        <v>0</v>
      </c>
      <c r="G55" s="23">
        <v>26.17</v>
      </c>
      <c r="H55" s="23">
        <v>33.419998168945313</v>
      </c>
      <c r="I55" s="21">
        <v>0.27703470267272873</v>
      </c>
      <c r="J55" s="15">
        <v>2.139854804677821</v>
      </c>
      <c r="L55" t="s">
        <v>136</v>
      </c>
      <c r="M55" t="s">
        <v>137</v>
      </c>
      <c r="N55">
        <v>30.867000579833984</v>
      </c>
      <c r="O55" s="10">
        <v>8.2709610300757616E-2</v>
      </c>
      <c r="P55" t="b">
        <v>1</v>
      </c>
    </row>
    <row r="56" spans="1:16">
      <c r="A56" t="s">
        <v>102</v>
      </c>
      <c r="B56" t="s">
        <v>103</v>
      </c>
      <c r="C56" t="s">
        <v>89</v>
      </c>
      <c r="D56">
        <v>7</v>
      </c>
      <c r="E56">
        <v>3</v>
      </c>
      <c r="F56">
        <v>0</v>
      </c>
      <c r="G56" s="23">
        <v>31.43</v>
      </c>
      <c r="H56" s="23">
        <v>39.950000762939453</v>
      </c>
      <c r="I56" s="21">
        <v>0.27107861161118213</v>
      </c>
      <c r="J56" s="15">
        <v>4.7725103404390712</v>
      </c>
      <c r="L56" t="s">
        <v>102</v>
      </c>
      <c r="M56" t="s">
        <v>103</v>
      </c>
      <c r="N56">
        <v>38.75</v>
      </c>
      <c r="O56" s="10">
        <v>3.0967761624243952E-2</v>
      </c>
      <c r="P56" t="b">
        <v>1</v>
      </c>
    </row>
    <row r="57" spans="1:16">
      <c r="A57" t="s">
        <v>114</v>
      </c>
      <c r="B57" t="s">
        <v>115</v>
      </c>
      <c r="C57" t="s">
        <v>89</v>
      </c>
      <c r="D57">
        <v>8</v>
      </c>
      <c r="E57">
        <v>3</v>
      </c>
      <c r="F57">
        <v>0</v>
      </c>
      <c r="G57" s="23">
        <v>27.42</v>
      </c>
      <c r="H57" s="23">
        <v>34.563999176025391</v>
      </c>
      <c r="I57" s="21">
        <v>0.26053972195570346</v>
      </c>
      <c r="J57" s="15">
        <v>5.4704595185995624</v>
      </c>
      <c r="L57" t="s">
        <v>114</v>
      </c>
      <c r="M57" t="s">
        <v>115</v>
      </c>
      <c r="N57">
        <v>34.930999755859375</v>
      </c>
      <c r="O57" s="10">
        <v>-1.0506443628840689E-2</v>
      </c>
      <c r="P57" t="b">
        <v>1</v>
      </c>
    </row>
    <row r="58" spans="1:16">
      <c r="A58" t="s">
        <v>106</v>
      </c>
      <c r="B58" t="s">
        <v>107</v>
      </c>
      <c r="C58" t="s">
        <v>89</v>
      </c>
      <c r="D58">
        <v>7</v>
      </c>
      <c r="E58">
        <v>1</v>
      </c>
      <c r="F58">
        <v>0</v>
      </c>
      <c r="G58" s="23">
        <v>7.58</v>
      </c>
      <c r="H58" s="23">
        <v>9.4720001220703125</v>
      </c>
      <c r="I58" s="21">
        <v>0.24960423774014676</v>
      </c>
      <c r="J58" s="15">
        <v>5.2770449335153629</v>
      </c>
      <c r="L58" t="s">
        <v>106</v>
      </c>
      <c r="M58" t="s">
        <v>107</v>
      </c>
      <c r="N58">
        <v>9.3889999389648438</v>
      </c>
      <c r="O58" s="10">
        <v>8.8401516290370422E-3</v>
      </c>
      <c r="P58" t="b">
        <v>1</v>
      </c>
    </row>
    <row r="59" spans="1:16">
      <c r="A59" t="s">
        <v>120</v>
      </c>
      <c r="B59" t="s">
        <v>121</v>
      </c>
      <c r="C59" t="s">
        <v>89</v>
      </c>
      <c r="D59">
        <v>10</v>
      </c>
      <c r="E59">
        <v>3</v>
      </c>
      <c r="F59">
        <v>0</v>
      </c>
      <c r="G59" s="23">
        <v>10.33</v>
      </c>
      <c r="H59" s="23">
        <v>12.86400032043457</v>
      </c>
      <c r="I59" s="21">
        <v>0.2453049680962798</v>
      </c>
      <c r="J59" s="15">
        <v>0</v>
      </c>
      <c r="L59" t="s">
        <v>120</v>
      </c>
      <c r="M59" t="s">
        <v>121</v>
      </c>
      <c r="N59">
        <v>12.545999526977539</v>
      </c>
      <c r="O59" s="10">
        <v>2.5346788254952287E-2</v>
      </c>
      <c r="P59" t="b">
        <v>1</v>
      </c>
    </row>
    <row r="60" spans="1:16">
      <c r="A60" t="s">
        <v>118</v>
      </c>
      <c r="B60" t="s">
        <v>119</v>
      </c>
      <c r="C60" t="s">
        <v>89</v>
      </c>
      <c r="D60">
        <v>9</v>
      </c>
      <c r="E60">
        <v>0</v>
      </c>
      <c r="F60">
        <v>0</v>
      </c>
      <c r="G60" s="23">
        <v>10.85</v>
      </c>
      <c r="H60" s="23">
        <v>13.458000183105469</v>
      </c>
      <c r="I60" s="21">
        <v>0.24036868047055016</v>
      </c>
      <c r="J60" s="15">
        <v>0</v>
      </c>
      <c r="L60" t="s">
        <v>118</v>
      </c>
      <c r="M60" t="s">
        <v>119</v>
      </c>
      <c r="N60">
        <v>13.222000122070313</v>
      </c>
      <c r="O60" s="10">
        <v>1.7849043931048091E-2</v>
      </c>
      <c r="P60" t="b">
        <v>1</v>
      </c>
    </row>
    <row r="61" spans="1:16">
      <c r="A61" t="s">
        <v>96</v>
      </c>
      <c r="B61" t="s">
        <v>97</v>
      </c>
      <c r="C61" t="s">
        <v>89</v>
      </c>
      <c r="D61">
        <v>8</v>
      </c>
      <c r="E61">
        <v>5</v>
      </c>
      <c r="F61">
        <v>1</v>
      </c>
      <c r="G61" s="23">
        <v>7.95</v>
      </c>
      <c r="H61" s="23">
        <v>9.8330001831054688</v>
      </c>
      <c r="I61" s="21">
        <v>0.2368553689440841</v>
      </c>
      <c r="J61" s="15">
        <v>10.062893231709797</v>
      </c>
      <c r="L61" t="s">
        <v>96</v>
      </c>
      <c r="M61" t="s">
        <v>97</v>
      </c>
      <c r="N61">
        <v>10.050000190734863</v>
      </c>
      <c r="O61" s="10">
        <v>-2.159204015035221E-2</v>
      </c>
      <c r="P61" t="b">
        <v>1</v>
      </c>
    </row>
    <row r="62" spans="1:16">
      <c r="A62" t="s">
        <v>93</v>
      </c>
      <c r="B62" t="s">
        <v>94</v>
      </c>
      <c r="C62" t="s">
        <v>89</v>
      </c>
      <c r="D62">
        <v>8</v>
      </c>
      <c r="E62">
        <v>5</v>
      </c>
      <c r="F62">
        <v>0</v>
      </c>
      <c r="G62" s="23">
        <v>13.45</v>
      </c>
      <c r="H62" s="23">
        <v>16.5</v>
      </c>
      <c r="I62" s="21">
        <v>0.22676579925650564</v>
      </c>
      <c r="J62" s="15">
        <v>0</v>
      </c>
      <c r="L62" t="s">
        <v>93</v>
      </c>
      <c r="M62" t="s">
        <v>94</v>
      </c>
      <c r="N62">
        <v>15.980999946594238</v>
      </c>
      <c r="O62" s="10">
        <v>3.2476068777934478E-2</v>
      </c>
      <c r="P62" t="b">
        <v>1</v>
      </c>
    </row>
    <row r="63" spans="1:16">
      <c r="A63" t="s">
        <v>110</v>
      </c>
      <c r="B63" t="s">
        <v>111</v>
      </c>
      <c r="C63" t="s">
        <v>89</v>
      </c>
      <c r="D63">
        <v>4</v>
      </c>
      <c r="E63">
        <v>4</v>
      </c>
      <c r="F63">
        <v>0</v>
      </c>
      <c r="G63" s="23">
        <v>4.1900000000000004</v>
      </c>
      <c r="H63" s="23">
        <v>5.0939998626708984</v>
      </c>
      <c r="I63" s="21">
        <v>0.21575175720069165</v>
      </c>
      <c r="J63" s="15">
        <v>0</v>
      </c>
      <c r="L63" t="s">
        <v>110</v>
      </c>
      <c r="M63" t="s">
        <v>111</v>
      </c>
      <c r="N63">
        <v>4.7189998626708984</v>
      </c>
      <c r="O63" s="10">
        <v>7.9465990869462419E-2</v>
      </c>
      <c r="P63" t="b">
        <v>1</v>
      </c>
    </row>
    <row r="64" spans="1:16">
      <c r="A64" t="s">
        <v>162</v>
      </c>
      <c r="B64" t="s">
        <v>163</v>
      </c>
      <c r="C64" t="s">
        <v>89</v>
      </c>
      <c r="D64">
        <v>13</v>
      </c>
      <c r="E64">
        <v>1</v>
      </c>
      <c r="F64">
        <v>0</v>
      </c>
      <c r="G64" s="23">
        <v>42.16</v>
      </c>
      <c r="H64" s="23">
        <v>50.923000335693359</v>
      </c>
      <c r="I64" s="21">
        <v>0.20785105160563005</v>
      </c>
      <c r="J64" s="15">
        <v>3.2258064855434414</v>
      </c>
      <c r="L64" t="s">
        <v>162</v>
      </c>
      <c r="M64" t="s">
        <v>163</v>
      </c>
      <c r="N64">
        <v>44.423000335693359</v>
      </c>
      <c r="O64" s="10">
        <v>0.14632059858364241</v>
      </c>
      <c r="P64" t="b">
        <v>1</v>
      </c>
    </row>
    <row r="65" spans="1:16">
      <c r="A65" t="s">
        <v>100</v>
      </c>
      <c r="B65" t="s">
        <v>101</v>
      </c>
      <c r="C65" t="s">
        <v>89</v>
      </c>
      <c r="D65">
        <v>5</v>
      </c>
      <c r="E65">
        <v>2</v>
      </c>
      <c r="F65">
        <v>0</v>
      </c>
      <c r="G65" s="23">
        <v>14.55</v>
      </c>
      <c r="H65" s="23">
        <v>17.5</v>
      </c>
      <c r="I65" s="21">
        <v>0.20274914089347074</v>
      </c>
      <c r="J65" s="15">
        <v>3.2989689984272439</v>
      </c>
      <c r="L65" t="s">
        <v>100</v>
      </c>
      <c r="M65" t="s">
        <v>101</v>
      </c>
      <c r="N65">
        <v>16.929000854492188</v>
      </c>
      <c r="O65" s="10">
        <v>3.3729051727012897E-2</v>
      </c>
      <c r="P65" t="b">
        <v>1</v>
      </c>
    </row>
    <row r="66" spans="1:16">
      <c r="A66" t="s">
        <v>130</v>
      </c>
      <c r="B66" t="s">
        <v>131</v>
      </c>
      <c r="C66" t="s">
        <v>89</v>
      </c>
      <c r="D66">
        <v>9</v>
      </c>
      <c r="E66">
        <v>2</v>
      </c>
      <c r="F66">
        <v>1</v>
      </c>
      <c r="G66" s="23">
        <v>20.89</v>
      </c>
      <c r="H66" s="23">
        <v>25.041999816894531</v>
      </c>
      <c r="I66" s="21">
        <v>0.19875537658662185</v>
      </c>
      <c r="J66" s="15">
        <v>7.4676876150289191</v>
      </c>
      <c r="L66" t="s">
        <v>130</v>
      </c>
      <c r="M66" t="s">
        <v>131</v>
      </c>
      <c r="N66">
        <v>25.166999816894531</v>
      </c>
      <c r="O66" s="10">
        <v>-4.9668216676382647E-3</v>
      </c>
      <c r="P66" t="b">
        <v>1</v>
      </c>
    </row>
    <row r="67" spans="1:16">
      <c r="A67" t="s">
        <v>116</v>
      </c>
      <c r="B67" t="s">
        <v>117</v>
      </c>
      <c r="C67" t="s">
        <v>89</v>
      </c>
      <c r="D67">
        <v>11</v>
      </c>
      <c r="E67">
        <v>12</v>
      </c>
      <c r="F67">
        <v>0</v>
      </c>
      <c r="G67" s="23">
        <v>46.11</v>
      </c>
      <c r="H67" s="23">
        <v>54.668998718261719</v>
      </c>
      <c r="I67" s="21">
        <v>0.18562131247585598</v>
      </c>
      <c r="J67" s="15">
        <v>4.5109519056735081</v>
      </c>
      <c r="L67" t="s">
        <v>116</v>
      </c>
      <c r="M67" t="s">
        <v>117</v>
      </c>
      <c r="N67">
        <v>51.859001159667969</v>
      </c>
      <c r="O67" s="10">
        <v>5.4185339010716517E-2</v>
      </c>
      <c r="P67" t="b">
        <v>1</v>
      </c>
    </row>
    <row r="68" spans="1:16">
      <c r="A68" t="s">
        <v>132</v>
      </c>
      <c r="B68" t="s">
        <v>133</v>
      </c>
      <c r="C68" t="s">
        <v>89</v>
      </c>
      <c r="D68">
        <v>6</v>
      </c>
      <c r="E68">
        <v>2</v>
      </c>
      <c r="F68">
        <v>0</v>
      </c>
      <c r="G68" s="23">
        <v>7.93</v>
      </c>
      <c r="H68" s="23">
        <v>9.375</v>
      </c>
      <c r="I68" s="21">
        <v>0.18221941992433799</v>
      </c>
      <c r="J68" s="15">
        <v>5.0441362668406615</v>
      </c>
      <c r="L68" t="s">
        <v>132</v>
      </c>
      <c r="M68" t="s">
        <v>133</v>
      </c>
      <c r="N68">
        <v>9.0620002746582031</v>
      </c>
      <c r="O68" s="10">
        <v>3.4539805325000665E-2</v>
      </c>
      <c r="P68" t="b">
        <v>1</v>
      </c>
    </row>
    <row r="69" spans="1:16">
      <c r="A69" t="s">
        <v>138</v>
      </c>
      <c r="B69" t="s">
        <v>139</v>
      </c>
      <c r="C69" t="s">
        <v>89</v>
      </c>
      <c r="D69">
        <v>15</v>
      </c>
      <c r="E69">
        <v>1</v>
      </c>
      <c r="F69">
        <v>0</v>
      </c>
      <c r="G69" s="23">
        <v>72.88</v>
      </c>
      <c r="H69" s="23">
        <v>84.405998229980469</v>
      </c>
      <c r="I69" s="21">
        <v>0.15815035990642801</v>
      </c>
      <c r="J69" s="15">
        <v>1.4270032407423539</v>
      </c>
      <c r="L69" t="s">
        <v>138</v>
      </c>
      <c r="M69" t="s">
        <v>139</v>
      </c>
      <c r="N69">
        <v>81</v>
      </c>
      <c r="O69" s="10">
        <v>4.2049360863956407E-2</v>
      </c>
      <c r="P69" t="b">
        <v>1</v>
      </c>
    </row>
    <row r="70" spans="1:16">
      <c r="A70" t="s">
        <v>154</v>
      </c>
      <c r="B70" t="s">
        <v>155</v>
      </c>
      <c r="C70" t="s">
        <v>89</v>
      </c>
      <c r="D70">
        <v>12</v>
      </c>
      <c r="E70">
        <v>7</v>
      </c>
      <c r="F70">
        <v>2</v>
      </c>
      <c r="G70" s="23">
        <v>46.26</v>
      </c>
      <c r="H70" s="23">
        <v>53.4739990234375</v>
      </c>
      <c r="I70" s="21">
        <v>0.15594463950362089</v>
      </c>
      <c r="J70" s="15">
        <v>7.6740163258026035</v>
      </c>
      <c r="L70" t="s">
        <v>154</v>
      </c>
      <c r="M70" t="s">
        <v>155</v>
      </c>
      <c r="N70">
        <v>56.13800048828125</v>
      </c>
      <c r="O70" s="10">
        <v>-4.7454512837518281E-2</v>
      </c>
      <c r="P70" t="b">
        <v>1</v>
      </c>
    </row>
    <row r="71" spans="1:16">
      <c r="A71" t="s">
        <v>151</v>
      </c>
      <c r="B71" t="s">
        <v>152</v>
      </c>
      <c r="C71" t="s">
        <v>89</v>
      </c>
      <c r="D71">
        <v>10</v>
      </c>
      <c r="E71">
        <v>1</v>
      </c>
      <c r="F71">
        <v>0</v>
      </c>
      <c r="G71" s="23">
        <v>57.37</v>
      </c>
      <c r="H71" s="23">
        <v>65.404998779296875</v>
      </c>
      <c r="I71" s="21">
        <v>0.14005575700360604</v>
      </c>
      <c r="J71" s="15">
        <v>0.20916855031861775</v>
      </c>
      <c r="L71" t="s">
        <v>151</v>
      </c>
      <c r="M71" t="s">
        <v>152</v>
      </c>
      <c r="N71">
        <v>56.58599853515625</v>
      </c>
      <c r="O71" s="10">
        <v>0.15585127898134515</v>
      </c>
      <c r="P71" t="b">
        <v>1</v>
      </c>
    </row>
    <row r="72" spans="1:16">
      <c r="A72" t="s">
        <v>108</v>
      </c>
      <c r="B72" t="s">
        <v>109</v>
      </c>
      <c r="C72" t="s">
        <v>89</v>
      </c>
      <c r="D72">
        <v>8</v>
      </c>
      <c r="E72">
        <v>5</v>
      </c>
      <c r="F72">
        <v>0</v>
      </c>
      <c r="G72" s="23">
        <v>26.87</v>
      </c>
      <c r="H72" s="23">
        <v>30.576999664306641</v>
      </c>
      <c r="I72" s="21">
        <v>0.1379605383069088</v>
      </c>
      <c r="J72" s="15">
        <v>0</v>
      </c>
      <c r="L72" t="s">
        <v>108</v>
      </c>
      <c r="M72" t="s">
        <v>109</v>
      </c>
      <c r="N72">
        <v>27.75</v>
      </c>
      <c r="O72" s="10">
        <v>0.10187386177681587</v>
      </c>
      <c r="P72" t="b">
        <v>1</v>
      </c>
    </row>
    <row r="73" spans="1:16">
      <c r="A73" t="s">
        <v>160</v>
      </c>
      <c r="B73" t="s">
        <v>161</v>
      </c>
      <c r="C73" t="s">
        <v>89</v>
      </c>
      <c r="D73">
        <v>14</v>
      </c>
      <c r="E73">
        <v>2</v>
      </c>
      <c r="F73">
        <v>0</v>
      </c>
      <c r="G73" s="23">
        <v>23.44</v>
      </c>
      <c r="H73" s="23">
        <v>26.603000640869141</v>
      </c>
      <c r="I73" s="21">
        <v>0.13494030037837623</v>
      </c>
      <c r="J73" s="15">
        <v>2.9010239212993061</v>
      </c>
      <c r="L73" t="s">
        <v>160</v>
      </c>
      <c r="M73" t="s">
        <v>161</v>
      </c>
      <c r="N73">
        <v>24.222000122070313</v>
      </c>
      <c r="O73" s="10">
        <v>9.8299087887021214E-2</v>
      </c>
      <c r="P73" t="b">
        <v>1</v>
      </c>
    </row>
    <row r="74" spans="1:16">
      <c r="A74" t="s">
        <v>143</v>
      </c>
      <c r="B74" t="s">
        <v>144</v>
      </c>
      <c r="C74" t="s">
        <v>89</v>
      </c>
      <c r="D74">
        <v>11</v>
      </c>
      <c r="E74">
        <v>6</v>
      </c>
      <c r="F74">
        <v>0</v>
      </c>
      <c r="G74" s="23">
        <v>43.96</v>
      </c>
      <c r="H74" s="23">
        <v>49.833000183105469</v>
      </c>
      <c r="I74" s="21">
        <v>0.13359873027992419</v>
      </c>
      <c r="J74" s="15">
        <v>6.0737035402501025</v>
      </c>
      <c r="L74" t="s">
        <v>143</v>
      </c>
      <c r="M74" t="s">
        <v>144</v>
      </c>
      <c r="N74">
        <v>50.068000793457031</v>
      </c>
      <c r="O74" s="10">
        <v>-4.693628797382954E-3</v>
      </c>
      <c r="P74" t="b">
        <v>1</v>
      </c>
    </row>
    <row r="75" spans="1:16">
      <c r="A75" t="s">
        <v>147</v>
      </c>
      <c r="B75" t="s">
        <v>148</v>
      </c>
      <c r="C75" t="s">
        <v>89</v>
      </c>
      <c r="D75">
        <v>8</v>
      </c>
      <c r="E75">
        <v>3</v>
      </c>
      <c r="F75">
        <v>0</v>
      </c>
      <c r="G75" s="23">
        <v>15.03</v>
      </c>
      <c r="H75" s="23">
        <v>16.840999603271484</v>
      </c>
      <c r="I75" s="21">
        <v>0.1204923222402851</v>
      </c>
      <c r="J75" s="15">
        <v>8.7824354787231371</v>
      </c>
      <c r="L75" t="s">
        <v>147</v>
      </c>
      <c r="M75" t="s">
        <v>148</v>
      </c>
      <c r="N75">
        <v>16.472000122070313</v>
      </c>
      <c r="O75" s="10">
        <v>2.2401619625218503E-2</v>
      </c>
      <c r="P75" t="b">
        <v>1</v>
      </c>
    </row>
    <row r="76" spans="1:16">
      <c r="A76" t="s">
        <v>122</v>
      </c>
      <c r="B76" t="s">
        <v>123</v>
      </c>
      <c r="C76" t="s">
        <v>89</v>
      </c>
      <c r="D76">
        <v>7</v>
      </c>
      <c r="E76">
        <v>11</v>
      </c>
      <c r="F76">
        <v>1</v>
      </c>
      <c r="G76" s="23">
        <v>78.5</v>
      </c>
      <c r="H76" s="23">
        <v>87.316001892089844</v>
      </c>
      <c r="I76" s="21">
        <v>0.11230575658713177</v>
      </c>
      <c r="J76" s="15">
        <v>2.547770700636943</v>
      </c>
      <c r="L76" t="s">
        <v>122</v>
      </c>
      <c r="M76" t="s">
        <v>123</v>
      </c>
      <c r="N76">
        <v>80.944000244140625</v>
      </c>
      <c r="O76" s="10">
        <v>7.8721111246419714E-2</v>
      </c>
      <c r="P76" t="b">
        <v>1</v>
      </c>
    </row>
    <row r="77" spans="1:16">
      <c r="A77" t="s">
        <v>158</v>
      </c>
      <c r="B77" t="s">
        <v>159</v>
      </c>
      <c r="C77" t="s">
        <v>89</v>
      </c>
      <c r="D77">
        <v>6</v>
      </c>
      <c r="E77">
        <v>7</v>
      </c>
      <c r="F77">
        <v>0</v>
      </c>
      <c r="G77" s="23">
        <v>24.75</v>
      </c>
      <c r="H77" s="23">
        <v>27.346000671386719</v>
      </c>
      <c r="I77" s="21">
        <v>0.104888916015625</v>
      </c>
      <c r="J77" s="15">
        <v>3.8787877920902138</v>
      </c>
      <c r="L77" t="s">
        <v>158</v>
      </c>
      <c r="M77" t="s">
        <v>159</v>
      </c>
      <c r="N77">
        <v>26.5</v>
      </c>
      <c r="O77" s="10">
        <v>3.1924553637234669E-2</v>
      </c>
      <c r="P77" t="b">
        <v>1</v>
      </c>
    </row>
    <row r="78" spans="1:16">
      <c r="A78" t="s">
        <v>156</v>
      </c>
      <c r="B78" t="s">
        <v>157</v>
      </c>
      <c r="C78" t="s">
        <v>89</v>
      </c>
      <c r="D78">
        <v>15</v>
      </c>
      <c r="E78">
        <v>8</v>
      </c>
      <c r="F78">
        <v>0</v>
      </c>
      <c r="G78" s="23">
        <v>91.55</v>
      </c>
      <c r="H78" s="23">
        <v>98.61199951171875</v>
      </c>
      <c r="I78" s="21">
        <v>7.7138170526693098E-2</v>
      </c>
      <c r="J78" s="15">
        <v>4.3691971600218462</v>
      </c>
      <c r="L78" t="s">
        <v>156</v>
      </c>
      <c r="M78" t="s">
        <v>157</v>
      </c>
      <c r="N78">
        <v>93.65899658203125</v>
      </c>
      <c r="O78" s="10">
        <v>5.2883365297955238E-2</v>
      </c>
      <c r="P78" t="b">
        <v>1</v>
      </c>
    </row>
    <row r="79" spans="1:16">
      <c r="A79" t="s">
        <v>149</v>
      </c>
      <c r="B79" t="s">
        <v>150</v>
      </c>
      <c r="C79" t="s">
        <v>89</v>
      </c>
      <c r="D79">
        <v>6</v>
      </c>
      <c r="E79">
        <v>7</v>
      </c>
      <c r="F79">
        <v>0</v>
      </c>
      <c r="G79" s="23">
        <v>32.89</v>
      </c>
      <c r="H79" s="23">
        <v>35.153999328613281</v>
      </c>
      <c r="I79" s="21">
        <v>6.8835491900677434E-2</v>
      </c>
      <c r="J79" s="15">
        <v>6.0808756460930375</v>
      </c>
      <c r="L79" t="s">
        <v>149</v>
      </c>
      <c r="M79" t="s">
        <v>150</v>
      </c>
      <c r="N79">
        <v>35.384998321533203</v>
      </c>
      <c r="O79" s="10">
        <v>-6.5281617599893919E-3</v>
      </c>
      <c r="P79" t="b">
        <v>1</v>
      </c>
    </row>
    <row r="80" spans="1:16">
      <c r="A80" t="s">
        <v>166</v>
      </c>
      <c r="B80" t="s">
        <v>167</v>
      </c>
      <c r="C80" t="s">
        <v>89</v>
      </c>
      <c r="D80">
        <v>10</v>
      </c>
      <c r="E80">
        <v>10</v>
      </c>
      <c r="F80">
        <v>2</v>
      </c>
      <c r="G80" s="23">
        <v>49.92</v>
      </c>
      <c r="H80" s="23">
        <v>52.527000427246094</v>
      </c>
      <c r="I80" s="21">
        <v>5.2223566250923316E-2</v>
      </c>
      <c r="J80" s="15">
        <v>7.4519231342352343</v>
      </c>
      <c r="L80" t="s">
        <v>166</v>
      </c>
      <c r="M80" t="s">
        <v>167</v>
      </c>
      <c r="N80">
        <v>53.437999725341797</v>
      </c>
      <c r="O80" s="10">
        <v>-1.7047780657547362E-2</v>
      </c>
      <c r="P80" t="b">
        <v>1</v>
      </c>
    </row>
    <row r="81" spans="1:16">
      <c r="I81" s="22" t="s">
        <v>494</v>
      </c>
      <c r="J81" s="15"/>
      <c r="P81" t="b">
        <v>1</v>
      </c>
    </row>
    <row r="82" spans="1:16">
      <c r="A82" s="16" t="s">
        <v>174</v>
      </c>
      <c r="I82" s="22" t="s">
        <v>494</v>
      </c>
      <c r="J82" s="15"/>
      <c r="P82" t="b">
        <v>0</v>
      </c>
    </row>
    <row r="83" spans="1:16">
      <c r="A83" t="s">
        <v>223</v>
      </c>
      <c r="B83" s="11" t="s">
        <v>521</v>
      </c>
      <c r="C83" t="s">
        <v>174</v>
      </c>
      <c r="D83">
        <v>12</v>
      </c>
      <c r="E83">
        <v>2</v>
      </c>
      <c r="F83">
        <v>0</v>
      </c>
      <c r="G83" s="23">
        <v>21.06</v>
      </c>
      <c r="H83" s="23">
        <v>38.91400146484375</v>
      </c>
      <c r="I83" s="21">
        <v>0.84776835065734812</v>
      </c>
      <c r="J83" s="15">
        <v>2.571130127195846</v>
      </c>
      <c r="L83" t="s">
        <v>223</v>
      </c>
      <c r="M83" t="s">
        <v>224</v>
      </c>
      <c r="N83">
        <v>40.930000305175781</v>
      </c>
      <c r="O83" s="10">
        <v>-4.9254796611303692E-2</v>
      </c>
      <c r="P83" t="b">
        <v>1</v>
      </c>
    </row>
    <row r="84" spans="1:16">
      <c r="A84" t="s">
        <v>219</v>
      </c>
      <c r="B84" t="s">
        <v>220</v>
      </c>
      <c r="C84" t="s">
        <v>174</v>
      </c>
      <c r="D84">
        <v>7</v>
      </c>
      <c r="E84">
        <v>0</v>
      </c>
      <c r="F84">
        <v>0</v>
      </c>
      <c r="G84" s="23">
        <v>33.33</v>
      </c>
      <c r="H84" s="23">
        <v>53</v>
      </c>
      <c r="I84" s="21">
        <v>0.59015901590159026</v>
      </c>
      <c r="J84" s="15">
        <v>0</v>
      </c>
      <c r="L84" t="s">
        <v>219</v>
      </c>
      <c r="M84" t="s">
        <v>220</v>
      </c>
      <c r="N84">
        <v>54.429000854492188</v>
      </c>
      <c r="O84" s="10">
        <v>-2.6254401735435272E-2</v>
      </c>
      <c r="P84" t="b">
        <v>1</v>
      </c>
    </row>
    <row r="85" spans="1:16">
      <c r="A85" t="s">
        <v>193</v>
      </c>
      <c r="B85" t="s">
        <v>194</v>
      </c>
      <c r="C85" t="s">
        <v>174</v>
      </c>
      <c r="D85">
        <v>9</v>
      </c>
      <c r="E85">
        <v>1</v>
      </c>
      <c r="F85">
        <v>0</v>
      </c>
      <c r="G85" s="23">
        <v>120.03</v>
      </c>
      <c r="H85" s="23">
        <v>175.19999694824219</v>
      </c>
      <c r="I85" s="21">
        <v>0.45963506580223434</v>
      </c>
      <c r="J85" s="15">
        <v>3.1992001284423157</v>
      </c>
      <c r="L85" t="s">
        <v>193</v>
      </c>
      <c r="M85" t="s">
        <v>194</v>
      </c>
      <c r="N85">
        <v>177.19999694824219</v>
      </c>
      <c r="O85" s="10">
        <v>-1.1286681909956093E-2</v>
      </c>
      <c r="P85" t="b">
        <v>1</v>
      </c>
    </row>
    <row r="86" spans="1:16">
      <c r="A86" t="s">
        <v>197</v>
      </c>
      <c r="B86" t="s">
        <v>198</v>
      </c>
      <c r="C86" t="s">
        <v>174</v>
      </c>
      <c r="D86">
        <v>8</v>
      </c>
      <c r="E86">
        <v>2</v>
      </c>
      <c r="F86">
        <v>1</v>
      </c>
      <c r="G86" s="23">
        <v>45.39</v>
      </c>
      <c r="H86" s="23">
        <v>61.271999359130859</v>
      </c>
      <c r="I86" s="21">
        <v>0.34990084510092218</v>
      </c>
      <c r="J86" s="15">
        <v>0.83475654990327974</v>
      </c>
      <c r="L86" t="s">
        <v>197</v>
      </c>
      <c r="M86" t="s">
        <v>198</v>
      </c>
      <c r="N86">
        <v>62.28900146484375</v>
      </c>
      <c r="O86" s="10">
        <v>-1.6327153779899524E-2</v>
      </c>
      <c r="P86" t="b">
        <v>1</v>
      </c>
    </row>
    <row r="87" spans="1:16">
      <c r="A87" t="s">
        <v>191</v>
      </c>
      <c r="B87" t="s">
        <v>192</v>
      </c>
      <c r="C87" t="s">
        <v>174</v>
      </c>
      <c r="D87">
        <v>1</v>
      </c>
      <c r="E87">
        <v>7</v>
      </c>
      <c r="F87">
        <v>3</v>
      </c>
      <c r="G87" s="23">
        <v>26.22</v>
      </c>
      <c r="H87" s="23">
        <v>35.099998474121094</v>
      </c>
      <c r="I87" s="21">
        <v>0.33867271068348953</v>
      </c>
      <c r="J87" s="15">
        <v>7.1700991427598337</v>
      </c>
      <c r="L87" t="s">
        <v>191</v>
      </c>
      <c r="M87" t="s">
        <v>192</v>
      </c>
      <c r="N87">
        <v>36.636001586914063</v>
      </c>
      <c r="O87" s="10">
        <v>-4.1926057600718374E-2</v>
      </c>
      <c r="P87" t="b">
        <v>1</v>
      </c>
    </row>
    <row r="88" spans="1:16">
      <c r="A88" t="s">
        <v>195</v>
      </c>
      <c r="B88" s="11" t="s">
        <v>520</v>
      </c>
      <c r="C88" t="s">
        <v>174</v>
      </c>
      <c r="D88">
        <v>7</v>
      </c>
      <c r="E88">
        <v>1</v>
      </c>
      <c r="F88">
        <v>0</v>
      </c>
      <c r="G88" s="23">
        <v>19.829999999999998</v>
      </c>
      <c r="H88" s="23">
        <v>25.687999725341797</v>
      </c>
      <c r="I88" s="21">
        <v>0.29541097959363588</v>
      </c>
      <c r="J88" s="15">
        <v>2.0171457688374406</v>
      </c>
      <c r="L88" t="s">
        <v>195</v>
      </c>
      <c r="M88" t="s">
        <v>196</v>
      </c>
      <c r="N88">
        <v>25.722000122070313</v>
      </c>
      <c r="O88" s="10">
        <v>-1.321841091950784E-3</v>
      </c>
      <c r="P88" t="b">
        <v>1</v>
      </c>
    </row>
    <row r="89" spans="1:16">
      <c r="A89" t="s">
        <v>183</v>
      </c>
      <c r="B89" t="s">
        <v>184</v>
      </c>
      <c r="C89" t="s">
        <v>174</v>
      </c>
      <c r="D89">
        <v>3</v>
      </c>
      <c r="E89">
        <v>1</v>
      </c>
      <c r="F89">
        <v>0</v>
      </c>
      <c r="G89" s="23">
        <v>82.45</v>
      </c>
      <c r="H89" s="23">
        <v>106.75</v>
      </c>
      <c r="I89" s="21">
        <v>0.2947240751970891</v>
      </c>
      <c r="J89" s="15">
        <v>0.48514251784167911</v>
      </c>
      <c r="L89" t="s">
        <v>183</v>
      </c>
      <c r="M89" t="s">
        <v>184</v>
      </c>
      <c r="N89">
        <v>103</v>
      </c>
      <c r="O89" s="10">
        <v>3.640776699029126E-2</v>
      </c>
      <c r="P89" t="b">
        <v>1</v>
      </c>
    </row>
    <row r="90" spans="1:16">
      <c r="A90" t="s">
        <v>177</v>
      </c>
      <c r="B90" t="s">
        <v>178</v>
      </c>
      <c r="C90" t="s">
        <v>174</v>
      </c>
      <c r="D90">
        <v>8</v>
      </c>
      <c r="E90">
        <v>0</v>
      </c>
      <c r="F90">
        <v>0</v>
      </c>
      <c r="G90" s="23">
        <v>74.08</v>
      </c>
      <c r="H90" s="23">
        <v>94.833000183105469</v>
      </c>
      <c r="I90" s="21">
        <v>0.28014309102464191</v>
      </c>
      <c r="J90" s="15">
        <v>2.0518358273846027</v>
      </c>
      <c r="L90" t="s">
        <v>177</v>
      </c>
      <c r="M90" t="s">
        <v>178</v>
      </c>
      <c r="N90">
        <v>94.333000183105469</v>
      </c>
      <c r="O90" s="10">
        <v>5.300372075832136E-3</v>
      </c>
      <c r="P90" t="b">
        <v>1</v>
      </c>
    </row>
    <row r="91" spans="1:16">
      <c r="A91" t="s">
        <v>181</v>
      </c>
      <c r="B91" t="s">
        <v>182</v>
      </c>
      <c r="C91" t="s">
        <v>174</v>
      </c>
      <c r="D91">
        <v>1</v>
      </c>
      <c r="E91">
        <v>2</v>
      </c>
      <c r="F91">
        <v>0</v>
      </c>
      <c r="G91" s="23">
        <v>42.35</v>
      </c>
      <c r="H91" s="23">
        <v>53.193000793457031</v>
      </c>
      <c r="I91" s="21">
        <v>0.25603307658694285</v>
      </c>
      <c r="J91" s="15">
        <v>3.2297520598104175</v>
      </c>
      <c r="L91" t="s">
        <v>181</v>
      </c>
      <c r="M91" t="s">
        <v>182</v>
      </c>
      <c r="N91">
        <v>54.333000183105469</v>
      </c>
      <c r="O91" s="10">
        <v>-2.0981712510013642E-2</v>
      </c>
      <c r="P91" t="b">
        <v>1</v>
      </c>
    </row>
    <row r="92" spans="1:16">
      <c r="A92" t="s">
        <v>187</v>
      </c>
      <c r="B92" t="s">
        <v>188</v>
      </c>
      <c r="C92" t="s">
        <v>174</v>
      </c>
      <c r="D92">
        <v>3</v>
      </c>
      <c r="E92">
        <v>5</v>
      </c>
      <c r="F92">
        <v>0</v>
      </c>
      <c r="G92" s="23">
        <v>13.92</v>
      </c>
      <c r="H92" s="23">
        <v>17.357000350952148</v>
      </c>
      <c r="I92" s="21">
        <v>0.24691094475230951</v>
      </c>
      <c r="J92" s="15">
        <v>5.7471265224204666</v>
      </c>
      <c r="L92" t="s">
        <v>187</v>
      </c>
      <c r="M92" t="s">
        <v>188</v>
      </c>
      <c r="N92">
        <v>19.25</v>
      </c>
      <c r="O92" s="10">
        <v>-9.8337644106381905E-2</v>
      </c>
      <c r="P92" t="b">
        <v>1</v>
      </c>
    </row>
    <row r="93" spans="1:16">
      <c r="A93" t="s">
        <v>179</v>
      </c>
      <c r="B93" t="s">
        <v>180</v>
      </c>
      <c r="C93" t="s">
        <v>174</v>
      </c>
      <c r="D93">
        <v>7</v>
      </c>
      <c r="E93">
        <v>0</v>
      </c>
      <c r="F93">
        <v>1</v>
      </c>
      <c r="G93" s="23">
        <v>1223.48</v>
      </c>
      <c r="H93" s="23">
        <v>1495.4000244140625</v>
      </c>
      <c r="I93" s="21">
        <v>0.22225130317950639</v>
      </c>
      <c r="J93" s="15">
        <v>1.1015300811219824</v>
      </c>
      <c r="L93" t="s">
        <v>179</v>
      </c>
      <c r="M93" t="s">
        <v>180</v>
      </c>
      <c r="N93">
        <v>1371.469970703125</v>
      </c>
      <c r="O93" s="10">
        <v>9.0362936380882664E-2</v>
      </c>
      <c r="P93" t="b">
        <v>1</v>
      </c>
    </row>
    <row r="94" spans="1:16">
      <c r="A94" t="s">
        <v>175</v>
      </c>
      <c r="B94" t="s">
        <v>176</v>
      </c>
      <c r="C94" t="s">
        <v>174</v>
      </c>
      <c r="D94">
        <v>7</v>
      </c>
      <c r="E94">
        <v>5</v>
      </c>
      <c r="F94">
        <v>0</v>
      </c>
      <c r="G94" s="23">
        <v>88.66</v>
      </c>
      <c r="H94" s="23">
        <v>104.22200012207031</v>
      </c>
      <c r="I94" s="21">
        <v>0.17552447690131193</v>
      </c>
      <c r="J94" s="15">
        <v>4.601849677087813</v>
      </c>
      <c r="L94" t="s">
        <v>175</v>
      </c>
      <c r="M94" t="s">
        <v>176</v>
      </c>
      <c r="N94">
        <v>104.63600158691406</v>
      </c>
      <c r="O94" s="10">
        <v>-3.9565872029223795E-3</v>
      </c>
      <c r="P94" t="b">
        <v>1</v>
      </c>
    </row>
    <row r="95" spans="1:16">
      <c r="A95" t="s">
        <v>221</v>
      </c>
      <c r="B95" t="s">
        <v>222</v>
      </c>
      <c r="C95" t="s">
        <v>174</v>
      </c>
      <c r="D95">
        <v>6</v>
      </c>
      <c r="E95">
        <v>2</v>
      </c>
      <c r="F95">
        <v>0</v>
      </c>
      <c r="G95" s="23">
        <v>84.73</v>
      </c>
      <c r="H95" s="23">
        <v>99.25</v>
      </c>
      <c r="I95" s="21">
        <v>0.17136787442464294</v>
      </c>
      <c r="J95" s="15">
        <v>3.6114716662097734</v>
      </c>
      <c r="L95" t="s">
        <v>221</v>
      </c>
      <c r="M95" t="s">
        <v>222</v>
      </c>
      <c r="N95">
        <v>100.25</v>
      </c>
      <c r="O95" s="10">
        <v>-9.9750623441396506E-3</v>
      </c>
      <c r="P95" t="b">
        <v>1</v>
      </c>
    </row>
    <row r="96" spans="1:16">
      <c r="A96" t="s">
        <v>189</v>
      </c>
      <c r="B96" t="s">
        <v>190</v>
      </c>
      <c r="C96" t="s">
        <v>174</v>
      </c>
      <c r="D96">
        <v>5</v>
      </c>
      <c r="E96">
        <v>3</v>
      </c>
      <c r="F96">
        <v>0</v>
      </c>
      <c r="G96" s="23">
        <v>34.11</v>
      </c>
      <c r="H96" s="23">
        <v>39.856998443603516</v>
      </c>
      <c r="I96" s="21">
        <v>0.16848426982126991</v>
      </c>
      <c r="J96" s="15">
        <v>6.5963060686015833</v>
      </c>
      <c r="L96" t="s">
        <v>189</v>
      </c>
      <c r="M96" t="s">
        <v>190</v>
      </c>
      <c r="N96">
        <v>45.125</v>
      </c>
      <c r="O96" s="10">
        <v>-0.11674241676224896</v>
      </c>
      <c r="P96" t="b">
        <v>1</v>
      </c>
    </row>
    <row r="97" spans="1:16">
      <c r="A97" t="s">
        <v>199</v>
      </c>
      <c r="B97" t="s">
        <v>200</v>
      </c>
      <c r="C97" t="s">
        <v>174</v>
      </c>
      <c r="D97">
        <v>2</v>
      </c>
      <c r="E97">
        <v>7</v>
      </c>
      <c r="F97">
        <v>0</v>
      </c>
      <c r="G97" s="23">
        <v>34.93</v>
      </c>
      <c r="H97" s="23">
        <v>40.666999816894531</v>
      </c>
      <c r="I97" s="21">
        <v>0.16424276601473037</v>
      </c>
      <c r="J97" s="15">
        <v>6.0120237750717678</v>
      </c>
      <c r="L97" t="s">
        <v>199</v>
      </c>
      <c r="M97" t="s">
        <v>200</v>
      </c>
      <c r="N97">
        <v>42.299999237060547</v>
      </c>
      <c r="O97" s="10">
        <v>-3.8605187934265643E-2</v>
      </c>
      <c r="P97" t="b">
        <v>1</v>
      </c>
    </row>
    <row r="98" spans="1:16">
      <c r="A98" t="s">
        <v>201</v>
      </c>
      <c r="B98" t="s">
        <v>202</v>
      </c>
      <c r="C98" t="s">
        <v>174</v>
      </c>
      <c r="D98">
        <v>10</v>
      </c>
      <c r="E98">
        <v>6</v>
      </c>
      <c r="F98">
        <v>1</v>
      </c>
      <c r="G98" s="23">
        <v>116.05</v>
      </c>
      <c r="H98" s="23">
        <v>134.77799987792969</v>
      </c>
      <c r="I98" s="21">
        <v>0.16137871501878234</v>
      </c>
      <c r="J98" s="15">
        <v>4.6531668206526771</v>
      </c>
      <c r="L98" t="s">
        <v>201</v>
      </c>
      <c r="M98" t="s">
        <v>202</v>
      </c>
      <c r="N98">
        <v>135.19700622558594</v>
      </c>
      <c r="O98" s="10">
        <v>-3.0992280032969646E-3</v>
      </c>
      <c r="P98" t="b">
        <v>1</v>
      </c>
    </row>
    <row r="99" spans="1:16">
      <c r="A99" t="s">
        <v>213</v>
      </c>
      <c r="B99" t="s">
        <v>214</v>
      </c>
      <c r="C99" t="s">
        <v>174</v>
      </c>
      <c r="D99">
        <v>10</v>
      </c>
      <c r="E99">
        <v>4</v>
      </c>
      <c r="F99">
        <v>1</v>
      </c>
      <c r="G99" s="23">
        <v>109.49</v>
      </c>
      <c r="H99" s="23">
        <v>126.16799926757813</v>
      </c>
      <c r="I99" s="21">
        <v>0.15232440649902393</v>
      </c>
      <c r="J99" s="15">
        <v>5.3703535614585061</v>
      </c>
      <c r="L99" t="s">
        <v>213</v>
      </c>
      <c r="M99" t="s">
        <v>214</v>
      </c>
      <c r="N99">
        <v>127.23799896240234</v>
      </c>
      <c r="O99" s="10">
        <v>-8.4094351023265759E-3</v>
      </c>
      <c r="P99" t="b">
        <v>1</v>
      </c>
    </row>
    <row r="100" spans="1:16">
      <c r="A100" t="s">
        <v>185</v>
      </c>
      <c r="B100" t="s">
        <v>186</v>
      </c>
      <c r="C100" t="s">
        <v>174</v>
      </c>
      <c r="D100">
        <v>9</v>
      </c>
      <c r="E100">
        <v>7</v>
      </c>
      <c r="F100">
        <v>1</v>
      </c>
      <c r="G100" s="23">
        <v>25.48</v>
      </c>
      <c r="H100" s="23">
        <v>29.128000259399414</v>
      </c>
      <c r="I100" s="21">
        <v>0.14317112478019675</v>
      </c>
      <c r="J100" s="15">
        <v>5.7299844511262661</v>
      </c>
      <c r="L100" t="s">
        <v>185</v>
      </c>
      <c r="M100" t="s">
        <v>186</v>
      </c>
      <c r="N100">
        <v>29.739999771118164</v>
      </c>
      <c r="O100" s="10">
        <v>-2.0578329402446395E-2</v>
      </c>
      <c r="P100" t="b">
        <v>1</v>
      </c>
    </row>
    <row r="101" spans="1:16">
      <c r="A101" t="s">
        <v>207</v>
      </c>
      <c r="B101" t="s">
        <v>208</v>
      </c>
      <c r="C101" t="s">
        <v>174</v>
      </c>
      <c r="D101">
        <v>7</v>
      </c>
      <c r="E101">
        <v>3</v>
      </c>
      <c r="F101">
        <v>1</v>
      </c>
      <c r="G101" s="23">
        <v>28.75</v>
      </c>
      <c r="H101" s="23">
        <v>32.700000762939453</v>
      </c>
      <c r="I101" s="21">
        <v>0.13739133088485053</v>
      </c>
      <c r="J101" s="15">
        <v>4.5913045302681299</v>
      </c>
      <c r="L101" t="s">
        <v>207</v>
      </c>
      <c r="M101" t="s">
        <v>208</v>
      </c>
      <c r="N101">
        <v>32.636001586914063</v>
      </c>
      <c r="O101" s="10">
        <v>1.9609992926048923E-3</v>
      </c>
      <c r="P101" t="b">
        <v>1</v>
      </c>
    </row>
    <row r="102" spans="1:16">
      <c r="A102" t="s">
        <v>227</v>
      </c>
      <c r="B102" s="11" t="s">
        <v>519</v>
      </c>
      <c r="C102" t="s">
        <v>174</v>
      </c>
      <c r="D102">
        <v>7</v>
      </c>
      <c r="E102">
        <v>4</v>
      </c>
      <c r="F102">
        <v>2</v>
      </c>
      <c r="G102" s="23">
        <v>43.3</v>
      </c>
      <c r="H102" s="23">
        <v>49.159999847412109</v>
      </c>
      <c r="I102" s="21">
        <v>0.13533486945524509</v>
      </c>
      <c r="J102" s="15">
        <v>4.0002216092433454</v>
      </c>
      <c r="L102" t="s">
        <v>227</v>
      </c>
      <c r="M102" t="s">
        <v>228</v>
      </c>
      <c r="N102">
        <v>51.161998748779297</v>
      </c>
      <c r="O102" s="10">
        <v>-3.9130584229079876E-2</v>
      </c>
      <c r="P102" t="b">
        <v>1</v>
      </c>
    </row>
    <row r="103" spans="1:16">
      <c r="A103" t="s">
        <v>225</v>
      </c>
      <c r="B103" t="s">
        <v>226</v>
      </c>
      <c r="C103" t="s">
        <v>174</v>
      </c>
      <c r="D103">
        <v>7</v>
      </c>
      <c r="E103">
        <v>3</v>
      </c>
      <c r="F103">
        <v>0</v>
      </c>
      <c r="G103" s="23">
        <v>37.770000000000003</v>
      </c>
      <c r="H103" s="23">
        <v>42.849998474121094</v>
      </c>
      <c r="I103" s="21">
        <v>0.13449823865822319</v>
      </c>
      <c r="J103" s="15">
        <v>1.4561821867114877</v>
      </c>
      <c r="L103" t="s">
        <v>225</v>
      </c>
      <c r="M103" t="s">
        <v>226</v>
      </c>
      <c r="N103">
        <v>42.227001190185547</v>
      </c>
      <c r="O103" s="10">
        <v>1.4753528935896701E-2</v>
      </c>
      <c r="P103" t="b">
        <v>1</v>
      </c>
    </row>
    <row r="104" spans="1:16">
      <c r="A104" t="s">
        <v>211</v>
      </c>
      <c r="B104" t="s">
        <v>212</v>
      </c>
      <c r="C104" t="s">
        <v>174</v>
      </c>
      <c r="D104">
        <v>3</v>
      </c>
      <c r="E104">
        <v>10</v>
      </c>
      <c r="F104">
        <v>3</v>
      </c>
      <c r="G104" s="23">
        <v>51.82</v>
      </c>
      <c r="H104" s="23">
        <v>58.557998657226563</v>
      </c>
      <c r="I104" s="21">
        <v>0.13002699068364651</v>
      </c>
      <c r="J104" s="15">
        <v>6.7155538770233241</v>
      </c>
      <c r="L104" t="s">
        <v>211</v>
      </c>
      <c r="M104" t="s">
        <v>212</v>
      </c>
      <c r="N104">
        <v>59.284999847412109</v>
      </c>
      <c r="O104" s="10">
        <v>-1.2262818454190848E-2</v>
      </c>
      <c r="P104" t="b">
        <v>1</v>
      </c>
    </row>
    <row r="105" spans="1:16">
      <c r="A105" t="s">
        <v>205</v>
      </c>
      <c r="B105" t="s">
        <v>206</v>
      </c>
      <c r="C105" t="s">
        <v>174</v>
      </c>
      <c r="D105">
        <v>11</v>
      </c>
      <c r="E105">
        <v>4</v>
      </c>
      <c r="F105">
        <v>1</v>
      </c>
      <c r="G105" s="23">
        <v>80.98</v>
      </c>
      <c r="H105" s="23">
        <v>90.18499755859375</v>
      </c>
      <c r="I105" s="21">
        <v>0.1136700118374135</v>
      </c>
      <c r="J105" s="15">
        <v>4.7419114771169566</v>
      </c>
      <c r="L105" t="s">
        <v>205</v>
      </c>
      <c r="M105" t="s">
        <v>206</v>
      </c>
      <c r="N105">
        <v>89.886001586914063</v>
      </c>
      <c r="O105" s="10">
        <v>3.3263908328437257E-3</v>
      </c>
      <c r="P105" t="b">
        <v>1</v>
      </c>
    </row>
    <row r="106" spans="1:16">
      <c r="A106" t="s">
        <v>172</v>
      </c>
      <c r="B106" t="s">
        <v>173</v>
      </c>
      <c r="C106" t="s">
        <v>174</v>
      </c>
      <c r="D106">
        <v>7</v>
      </c>
      <c r="E106">
        <v>8</v>
      </c>
      <c r="F106">
        <v>1</v>
      </c>
      <c r="G106" s="23">
        <v>65.599999999999994</v>
      </c>
      <c r="H106" s="23">
        <v>72.696998596191406</v>
      </c>
      <c r="I106" s="21">
        <v>0.10818595421023494</v>
      </c>
      <c r="J106" s="15">
        <v>4.5710802986439134</v>
      </c>
      <c r="L106" t="s">
        <v>172</v>
      </c>
      <c r="M106" t="s">
        <v>173</v>
      </c>
      <c r="N106">
        <v>73.21600341796875</v>
      </c>
      <c r="O106" s="10">
        <v>-7.0886800364463633E-3</v>
      </c>
      <c r="P106" t="b">
        <v>1</v>
      </c>
    </row>
    <row r="107" spans="1:16">
      <c r="A107" t="s">
        <v>203</v>
      </c>
      <c r="B107" t="s">
        <v>204</v>
      </c>
      <c r="C107" t="s">
        <v>174</v>
      </c>
      <c r="D107">
        <v>12</v>
      </c>
      <c r="E107">
        <v>2</v>
      </c>
      <c r="F107">
        <v>1</v>
      </c>
      <c r="G107" s="23">
        <v>198.84</v>
      </c>
      <c r="H107" s="23">
        <v>220.26699829101563</v>
      </c>
      <c r="I107" s="21">
        <v>0.10775999945189912</v>
      </c>
      <c r="J107" s="15">
        <v>2.2128344877124477</v>
      </c>
      <c r="L107" t="s">
        <v>203</v>
      </c>
      <c r="M107" t="s">
        <v>204</v>
      </c>
      <c r="N107">
        <v>218.04899597167969</v>
      </c>
      <c r="O107" s="10">
        <v>1.0172036378576183E-2</v>
      </c>
      <c r="P107" t="b">
        <v>1</v>
      </c>
    </row>
    <row r="108" spans="1:16">
      <c r="A108" t="s">
        <v>217</v>
      </c>
      <c r="B108" t="s">
        <v>218</v>
      </c>
      <c r="C108" t="s">
        <v>174</v>
      </c>
      <c r="D108">
        <v>0</v>
      </c>
      <c r="E108">
        <v>8</v>
      </c>
      <c r="F108">
        <v>0</v>
      </c>
      <c r="G108" s="23">
        <v>29.06</v>
      </c>
      <c r="H108" s="23">
        <v>32</v>
      </c>
      <c r="I108" s="21">
        <v>0.1011699931176876</v>
      </c>
      <c r="J108" s="15">
        <v>2.4776325829670665</v>
      </c>
      <c r="L108" t="s">
        <v>217</v>
      </c>
      <c r="M108" t="s">
        <v>218</v>
      </c>
      <c r="N108">
        <v>32.625</v>
      </c>
      <c r="O108" s="10">
        <v>-1.9157088122605363E-2</v>
      </c>
      <c r="P108" t="b">
        <v>1</v>
      </c>
    </row>
    <row r="109" spans="1:16">
      <c r="A109" t="s">
        <v>209</v>
      </c>
      <c r="B109" t="s">
        <v>210</v>
      </c>
      <c r="C109" t="s">
        <v>174</v>
      </c>
      <c r="D109">
        <v>3</v>
      </c>
      <c r="E109">
        <v>10</v>
      </c>
      <c r="F109">
        <v>2</v>
      </c>
      <c r="G109" s="23">
        <v>59.17</v>
      </c>
      <c r="H109" s="23">
        <v>64.816001892089844</v>
      </c>
      <c r="I109" s="21">
        <v>9.5420008316542876E-2</v>
      </c>
      <c r="J109" s="15">
        <v>7.1657930896031159</v>
      </c>
      <c r="L109" t="s">
        <v>209</v>
      </c>
      <c r="M109" t="s">
        <v>210</v>
      </c>
      <c r="N109">
        <v>67.581001281738281</v>
      </c>
      <c r="O109" s="10">
        <v>-4.0913856515996827E-2</v>
      </c>
      <c r="P109" t="b">
        <v>1</v>
      </c>
    </row>
    <row r="110" spans="1:16">
      <c r="A110" t="s">
        <v>215</v>
      </c>
      <c r="B110" t="s">
        <v>216</v>
      </c>
      <c r="C110" t="s">
        <v>174</v>
      </c>
      <c r="D110">
        <v>0</v>
      </c>
      <c r="E110">
        <v>8</v>
      </c>
      <c r="F110">
        <v>1</v>
      </c>
      <c r="G110" s="23">
        <v>40.15</v>
      </c>
      <c r="H110" s="23">
        <v>40.666999816894531</v>
      </c>
      <c r="I110" s="21">
        <v>1.2876707768232446E-2</v>
      </c>
      <c r="J110" s="15">
        <v>5.1805726617834491</v>
      </c>
      <c r="L110" t="s">
        <v>215</v>
      </c>
      <c r="M110" t="s">
        <v>216</v>
      </c>
      <c r="N110">
        <v>41.200000762939453</v>
      </c>
      <c r="O110" s="10">
        <v>-1.2936915926573745E-2</v>
      </c>
      <c r="P110" t="b">
        <v>1</v>
      </c>
    </row>
    <row r="111" spans="1:16">
      <c r="I111" s="22" t="s">
        <v>494</v>
      </c>
      <c r="J111" s="15"/>
      <c r="P111" t="b">
        <v>1</v>
      </c>
    </row>
    <row r="112" spans="1:16">
      <c r="A112" s="16" t="s">
        <v>231</v>
      </c>
      <c r="I112" s="22" t="s">
        <v>494</v>
      </c>
      <c r="J112" s="15"/>
      <c r="P112" t="b">
        <v>0</v>
      </c>
    </row>
    <row r="113" spans="1:16">
      <c r="A113" t="s">
        <v>236</v>
      </c>
      <c r="B113" t="s">
        <v>237</v>
      </c>
      <c r="C113" t="s">
        <v>231</v>
      </c>
      <c r="D113">
        <v>4</v>
      </c>
      <c r="E113">
        <v>12</v>
      </c>
      <c r="F113">
        <v>1</v>
      </c>
      <c r="G113" s="23">
        <v>2.63</v>
      </c>
      <c r="H113" s="23">
        <v>3.6730000972747803</v>
      </c>
      <c r="I113" s="21">
        <v>0.39657798375466935</v>
      </c>
      <c r="J113" s="15">
        <v>0</v>
      </c>
      <c r="L113" t="s">
        <v>236</v>
      </c>
      <c r="M113" t="s">
        <v>237</v>
      </c>
      <c r="N113">
        <v>3.8280000686645512</v>
      </c>
      <c r="O113" s="10">
        <v>-4.0491109877081259E-2</v>
      </c>
      <c r="P113" t="b">
        <v>1</v>
      </c>
    </row>
    <row r="114" spans="1:16">
      <c r="A114" t="s">
        <v>229</v>
      </c>
      <c r="B114" t="s">
        <v>230</v>
      </c>
      <c r="C114" t="s">
        <v>231</v>
      </c>
      <c r="D114">
        <v>1</v>
      </c>
      <c r="E114">
        <v>5</v>
      </c>
      <c r="F114">
        <v>1</v>
      </c>
      <c r="G114" s="23">
        <v>10.36</v>
      </c>
      <c r="H114" s="23">
        <v>14.015999794006348</v>
      </c>
      <c r="I114" s="21">
        <v>0.35289573301219579</v>
      </c>
      <c r="J114" s="15">
        <v>0</v>
      </c>
      <c r="L114" t="s">
        <v>229</v>
      </c>
      <c r="M114" t="s">
        <v>230</v>
      </c>
      <c r="N114">
        <v>12.930000305175781</v>
      </c>
      <c r="O114" s="10">
        <v>8.3990677741581254E-2</v>
      </c>
      <c r="P114" t="b">
        <v>1</v>
      </c>
    </row>
    <row r="115" spans="1:16">
      <c r="A115" t="s">
        <v>232</v>
      </c>
      <c r="B115" t="s">
        <v>233</v>
      </c>
      <c r="C115" t="s">
        <v>231</v>
      </c>
      <c r="D115">
        <v>3</v>
      </c>
      <c r="E115">
        <v>3</v>
      </c>
      <c r="F115">
        <v>0</v>
      </c>
      <c r="G115" s="23">
        <v>10.81</v>
      </c>
      <c r="H115" s="23">
        <v>13.583000183105469</v>
      </c>
      <c r="I115" s="21">
        <v>0.25652175606896099</v>
      </c>
      <c r="J115" s="15">
        <v>8.6586493016612636</v>
      </c>
      <c r="L115" t="s">
        <v>232</v>
      </c>
      <c r="M115" t="s">
        <v>233</v>
      </c>
      <c r="N115">
        <v>13.71399974822998</v>
      </c>
      <c r="O115" s="10">
        <v>-9.5522508042498247E-3</v>
      </c>
      <c r="P115" t="b">
        <v>1</v>
      </c>
    </row>
    <row r="116" spans="1:16">
      <c r="A116" t="s">
        <v>234</v>
      </c>
      <c r="B116" s="11" t="s">
        <v>522</v>
      </c>
      <c r="C116" t="s">
        <v>231</v>
      </c>
      <c r="D116">
        <v>4</v>
      </c>
      <c r="E116">
        <v>0</v>
      </c>
      <c r="F116">
        <v>0</v>
      </c>
      <c r="G116" s="23">
        <v>10.73</v>
      </c>
      <c r="H116" s="23">
        <v>12.625</v>
      </c>
      <c r="I116" s="21">
        <v>0.17660764212488345</v>
      </c>
      <c r="J116" s="15">
        <v>5.7036345624968146</v>
      </c>
      <c r="L116" t="s">
        <v>234</v>
      </c>
      <c r="M116" t="s">
        <v>235</v>
      </c>
      <c r="N116">
        <v>12.399999618530273</v>
      </c>
      <c r="O116" s="10">
        <v>1.8145192612223245E-2</v>
      </c>
      <c r="P116" t="b">
        <v>1</v>
      </c>
    </row>
    <row r="117" spans="1:16">
      <c r="I117" s="22" t="s">
        <v>494</v>
      </c>
      <c r="J117" s="15"/>
      <c r="P117" s="11" t="s">
        <v>494</v>
      </c>
    </row>
    <row r="118" spans="1:16">
      <c r="A118" s="16" t="s">
        <v>240</v>
      </c>
      <c r="I118" s="22" t="s">
        <v>494</v>
      </c>
      <c r="J118" s="15"/>
      <c r="P118" s="11" t="s">
        <v>494</v>
      </c>
    </row>
    <row r="119" spans="1:16">
      <c r="A119" t="s">
        <v>289</v>
      </c>
      <c r="B119" t="s">
        <v>290</v>
      </c>
      <c r="C119" t="s">
        <v>240</v>
      </c>
      <c r="D119">
        <v>8</v>
      </c>
      <c r="E119">
        <v>7</v>
      </c>
      <c r="F119">
        <v>0</v>
      </c>
      <c r="G119" s="23">
        <v>8.8800000000000008</v>
      </c>
      <c r="H119" s="23">
        <v>16.990999221801758</v>
      </c>
      <c r="I119" s="21">
        <v>0.91340081326596356</v>
      </c>
      <c r="J119" s="15">
        <v>0</v>
      </c>
      <c r="L119" t="s">
        <v>289</v>
      </c>
      <c r="M119" t="s">
        <v>290</v>
      </c>
      <c r="N119">
        <v>19.731000900268555</v>
      </c>
      <c r="O119" s="10">
        <v>-0.13886785025839735</v>
      </c>
      <c r="P119" t="b">
        <v>1</v>
      </c>
    </row>
    <row r="120" spans="1:16">
      <c r="A120" t="s">
        <v>277</v>
      </c>
      <c r="B120" s="11" t="s">
        <v>523</v>
      </c>
      <c r="C120" t="s">
        <v>240</v>
      </c>
      <c r="D120">
        <v>3</v>
      </c>
      <c r="E120">
        <v>0</v>
      </c>
      <c r="F120">
        <v>1</v>
      </c>
      <c r="G120" s="23">
        <v>20.77</v>
      </c>
      <c r="H120" s="23">
        <v>39.444999694824219</v>
      </c>
      <c r="I120" s="21">
        <v>0.89913335073780543</v>
      </c>
      <c r="J120" s="15">
        <v>1.6463649462322001</v>
      </c>
      <c r="L120" t="s">
        <v>277</v>
      </c>
      <c r="M120" t="s">
        <v>278</v>
      </c>
      <c r="N120">
        <v>40.425998687744141</v>
      </c>
      <c r="O120" s="10">
        <v>-2.4266537000045201E-2</v>
      </c>
      <c r="P120" t="b">
        <v>1</v>
      </c>
    </row>
    <row r="121" spans="1:16">
      <c r="A121" t="s">
        <v>253</v>
      </c>
      <c r="B121" t="s">
        <v>254</v>
      </c>
      <c r="C121" t="s">
        <v>240</v>
      </c>
      <c r="D121">
        <v>8</v>
      </c>
      <c r="E121">
        <v>4</v>
      </c>
      <c r="F121">
        <v>0</v>
      </c>
      <c r="G121" s="23">
        <v>87</v>
      </c>
      <c r="H121" s="23">
        <v>141.33299255371094</v>
      </c>
      <c r="I121" s="21">
        <v>0.62451715578978084</v>
      </c>
      <c r="J121" s="15">
        <v>1.3149425901215652</v>
      </c>
      <c r="L121" t="s">
        <v>253</v>
      </c>
      <c r="M121" t="s">
        <v>254</v>
      </c>
      <c r="N121">
        <v>142.75</v>
      </c>
      <c r="O121" s="10">
        <v>-9.9264969967710164E-3</v>
      </c>
      <c r="P121" t="b">
        <v>1</v>
      </c>
    </row>
    <row r="122" spans="1:16">
      <c r="A122" t="s">
        <v>249</v>
      </c>
      <c r="B122" t="s">
        <v>250</v>
      </c>
      <c r="C122" t="s">
        <v>240</v>
      </c>
      <c r="D122">
        <v>14</v>
      </c>
      <c r="E122">
        <v>1</v>
      </c>
      <c r="F122">
        <v>1</v>
      </c>
      <c r="G122" s="23">
        <v>18.05</v>
      </c>
      <c r="H122" s="23">
        <v>28.763999938964844</v>
      </c>
      <c r="I122" s="21">
        <v>0.59357340382076695</v>
      </c>
      <c r="J122" s="15">
        <v>0</v>
      </c>
      <c r="L122" t="s">
        <v>249</v>
      </c>
      <c r="M122" t="s">
        <v>250</v>
      </c>
      <c r="N122">
        <v>31.009000778198242</v>
      </c>
      <c r="O122" s="10">
        <v>-7.2398361214264281E-2</v>
      </c>
      <c r="P122" t="b">
        <v>1</v>
      </c>
    </row>
    <row r="123" spans="1:16">
      <c r="A123" t="s">
        <v>247</v>
      </c>
      <c r="B123" s="11" t="s">
        <v>524</v>
      </c>
      <c r="C123" t="s">
        <v>240</v>
      </c>
      <c r="D123">
        <v>9</v>
      </c>
      <c r="E123">
        <v>4</v>
      </c>
      <c r="F123">
        <v>3</v>
      </c>
      <c r="G123" s="23">
        <v>50.77</v>
      </c>
      <c r="H123" s="23">
        <v>79.5</v>
      </c>
      <c r="I123" s="21">
        <v>0.56588536537325185</v>
      </c>
      <c r="J123" s="15">
        <v>0</v>
      </c>
      <c r="L123" t="s">
        <v>247</v>
      </c>
      <c r="M123" t="s">
        <v>248</v>
      </c>
      <c r="N123">
        <v>80.416999816894531</v>
      </c>
      <c r="O123" s="10">
        <v>-1.1403059290728251E-2</v>
      </c>
      <c r="P123" t="b">
        <v>1</v>
      </c>
    </row>
    <row r="124" spans="1:16">
      <c r="A124" t="s">
        <v>241</v>
      </c>
      <c r="B124" t="s">
        <v>242</v>
      </c>
      <c r="C124" t="s">
        <v>240</v>
      </c>
      <c r="D124">
        <v>10</v>
      </c>
      <c r="E124">
        <v>0</v>
      </c>
      <c r="F124">
        <v>0</v>
      </c>
      <c r="G124" s="23">
        <v>45.72</v>
      </c>
      <c r="H124" s="23">
        <v>67.150001525878906</v>
      </c>
      <c r="I124" s="21">
        <v>0.46872269304197084</v>
      </c>
      <c r="J124" s="15">
        <v>5.5118109819040102</v>
      </c>
      <c r="L124" t="s">
        <v>241</v>
      </c>
      <c r="M124" t="s">
        <v>242</v>
      </c>
      <c r="N124">
        <v>67.75</v>
      </c>
      <c r="O124" s="10">
        <v>-8.8560660386877311E-3</v>
      </c>
      <c r="P124" t="b">
        <v>1</v>
      </c>
    </row>
    <row r="125" spans="1:16">
      <c r="A125" t="s">
        <v>269</v>
      </c>
      <c r="B125" t="s">
        <v>270</v>
      </c>
      <c r="C125" t="s">
        <v>240</v>
      </c>
      <c r="D125">
        <v>5</v>
      </c>
      <c r="E125">
        <v>16</v>
      </c>
      <c r="F125">
        <v>4</v>
      </c>
      <c r="G125" s="23">
        <v>5.01</v>
      </c>
      <c r="H125" s="23">
        <v>7.3029999732971191</v>
      </c>
      <c r="I125" s="21">
        <v>0.45768462540860666</v>
      </c>
      <c r="J125" s="15">
        <v>0</v>
      </c>
      <c r="L125" t="s">
        <v>269</v>
      </c>
      <c r="M125" t="s">
        <v>270</v>
      </c>
      <c r="N125">
        <v>7.5590000152587891</v>
      </c>
      <c r="O125" s="10">
        <v>-3.3866919095766869E-2</v>
      </c>
      <c r="P125" t="b">
        <v>1</v>
      </c>
    </row>
    <row r="126" spans="1:16">
      <c r="A126" t="s">
        <v>243</v>
      </c>
      <c r="B126" t="s">
        <v>244</v>
      </c>
      <c r="C126" t="s">
        <v>240</v>
      </c>
      <c r="D126">
        <v>7</v>
      </c>
      <c r="E126">
        <v>0</v>
      </c>
      <c r="F126">
        <v>0</v>
      </c>
      <c r="G126" s="23">
        <v>47</v>
      </c>
      <c r="H126" s="23">
        <v>67.857002258300781</v>
      </c>
      <c r="I126" s="21">
        <v>0.44376600549576128</v>
      </c>
      <c r="J126" s="15">
        <v>0</v>
      </c>
      <c r="L126" t="s">
        <v>243</v>
      </c>
      <c r="M126" t="s">
        <v>244</v>
      </c>
      <c r="N126">
        <v>69.857002258300781</v>
      </c>
      <c r="O126" s="10">
        <v>-2.8629914473067005E-2</v>
      </c>
      <c r="P126" t="b">
        <v>1</v>
      </c>
    </row>
    <row r="127" spans="1:16">
      <c r="A127" t="s">
        <v>287</v>
      </c>
      <c r="B127" s="11" t="s">
        <v>525</v>
      </c>
      <c r="C127" t="s">
        <v>240</v>
      </c>
      <c r="D127">
        <v>15</v>
      </c>
      <c r="E127">
        <v>0</v>
      </c>
      <c r="F127">
        <v>1</v>
      </c>
      <c r="G127" s="23">
        <v>40.840000000000003</v>
      </c>
      <c r="H127" s="23">
        <v>55.423000335693359</v>
      </c>
      <c r="I127" s="21">
        <v>0.35707640391021928</v>
      </c>
      <c r="J127" s="15">
        <v>0.17368101647921969</v>
      </c>
      <c r="L127" t="s">
        <v>287</v>
      </c>
      <c r="M127" t="s">
        <v>288</v>
      </c>
      <c r="N127">
        <v>55.220001220703125</v>
      </c>
      <c r="O127" s="10">
        <v>3.6761881655686343E-3</v>
      </c>
      <c r="P127" t="b">
        <v>1</v>
      </c>
    </row>
    <row r="128" spans="1:16">
      <c r="A128" t="s">
        <v>257</v>
      </c>
      <c r="B128" t="s">
        <v>258</v>
      </c>
      <c r="C128" t="s">
        <v>240</v>
      </c>
      <c r="D128">
        <v>5</v>
      </c>
      <c r="E128">
        <v>4</v>
      </c>
      <c r="F128">
        <v>0</v>
      </c>
      <c r="G128" s="23">
        <v>13.67</v>
      </c>
      <c r="H128" s="23">
        <v>17.611000061035156</v>
      </c>
      <c r="I128" s="21">
        <v>0.28829554213863617</v>
      </c>
      <c r="J128" s="15">
        <v>5.2670082561099454</v>
      </c>
      <c r="L128" t="s">
        <v>257</v>
      </c>
      <c r="M128" t="s">
        <v>258</v>
      </c>
      <c r="N128">
        <v>17.694000244140625</v>
      </c>
      <c r="O128" s="10">
        <v>-4.6908659410103883E-3</v>
      </c>
      <c r="P128" t="b">
        <v>1</v>
      </c>
    </row>
    <row r="129" spans="1:16">
      <c r="A129" t="s">
        <v>267</v>
      </c>
      <c r="B129" t="s">
        <v>268</v>
      </c>
      <c r="C129" t="s">
        <v>240</v>
      </c>
      <c r="D129">
        <v>12</v>
      </c>
      <c r="E129">
        <v>1</v>
      </c>
      <c r="F129">
        <v>0</v>
      </c>
      <c r="G129" s="23">
        <v>29.52</v>
      </c>
      <c r="H129" s="23">
        <v>37.75</v>
      </c>
      <c r="I129" s="21">
        <v>0.27879403794037944</v>
      </c>
      <c r="J129" s="15">
        <v>0</v>
      </c>
      <c r="L129" t="s">
        <v>267</v>
      </c>
      <c r="M129" t="s">
        <v>268</v>
      </c>
      <c r="N129">
        <v>37.666999816894531</v>
      </c>
      <c r="O129" s="10">
        <v>2.2035251947048148E-3</v>
      </c>
      <c r="P129" t="b">
        <v>1</v>
      </c>
    </row>
    <row r="130" spans="1:16">
      <c r="A130" t="s">
        <v>281</v>
      </c>
      <c r="B130" t="s">
        <v>282</v>
      </c>
      <c r="C130" t="s">
        <v>240</v>
      </c>
      <c r="D130">
        <v>7</v>
      </c>
      <c r="E130">
        <v>2</v>
      </c>
      <c r="F130">
        <v>0</v>
      </c>
      <c r="G130" s="23">
        <v>38.799999999999997</v>
      </c>
      <c r="H130" s="23">
        <v>49.555999755859375</v>
      </c>
      <c r="I130" s="21">
        <v>0.27721648855307679</v>
      </c>
      <c r="J130" s="15">
        <v>2.5773195876288661</v>
      </c>
      <c r="L130" t="s">
        <v>281</v>
      </c>
      <c r="M130" t="s">
        <v>282</v>
      </c>
      <c r="N130">
        <v>49.25</v>
      </c>
      <c r="O130" s="10">
        <v>6.2131930123730961E-3</v>
      </c>
      <c r="P130" t="b">
        <v>1</v>
      </c>
    </row>
    <row r="131" spans="1:16">
      <c r="A131" t="s">
        <v>245</v>
      </c>
      <c r="B131" t="s">
        <v>246</v>
      </c>
      <c r="C131" t="s">
        <v>240</v>
      </c>
      <c r="D131">
        <v>10</v>
      </c>
      <c r="E131">
        <v>2</v>
      </c>
      <c r="F131">
        <v>1</v>
      </c>
      <c r="G131" s="23">
        <v>39.950000000000003</v>
      </c>
      <c r="H131" s="23">
        <v>48.541000366210938</v>
      </c>
      <c r="I131" s="21">
        <v>0.21504381392267669</v>
      </c>
      <c r="J131" s="15">
        <v>0.20025030841517061</v>
      </c>
      <c r="L131" t="s">
        <v>245</v>
      </c>
      <c r="M131" t="s">
        <v>246</v>
      </c>
      <c r="N131">
        <v>47.919998168945313</v>
      </c>
      <c r="O131" s="10">
        <v>1.2959144845461767E-2</v>
      </c>
      <c r="P131" t="b">
        <v>1</v>
      </c>
    </row>
    <row r="132" spans="1:16">
      <c r="A132" t="s">
        <v>261</v>
      </c>
      <c r="B132" t="s">
        <v>262</v>
      </c>
      <c r="C132" t="s">
        <v>240</v>
      </c>
      <c r="D132">
        <v>15</v>
      </c>
      <c r="E132">
        <v>5</v>
      </c>
      <c r="F132">
        <v>0</v>
      </c>
      <c r="G132" s="23">
        <v>155.86000000000001</v>
      </c>
      <c r="H132" s="23">
        <v>188.81599426269531</v>
      </c>
      <c r="I132" s="21">
        <v>0.21144613282879055</v>
      </c>
      <c r="J132" s="15">
        <v>1.2112793499616057</v>
      </c>
      <c r="L132" t="s">
        <v>261</v>
      </c>
      <c r="M132" t="s">
        <v>262</v>
      </c>
      <c r="N132">
        <v>196.63800048828125</v>
      </c>
      <c r="O132" s="10">
        <v>-3.9778711165505846E-2</v>
      </c>
      <c r="P132" t="b">
        <v>1</v>
      </c>
    </row>
    <row r="133" spans="1:16">
      <c r="A133" t="s">
        <v>238</v>
      </c>
      <c r="B133" t="s">
        <v>239</v>
      </c>
      <c r="C133" t="s">
        <v>240</v>
      </c>
      <c r="D133">
        <v>18</v>
      </c>
      <c r="E133">
        <v>2</v>
      </c>
      <c r="F133">
        <v>2</v>
      </c>
      <c r="G133" s="23">
        <v>182.08</v>
      </c>
      <c r="H133" s="23">
        <v>214.06399536132813</v>
      </c>
      <c r="I133" s="21">
        <v>0.17565902549059814</v>
      </c>
      <c r="J133" s="15">
        <v>0.85637739389768164</v>
      </c>
      <c r="L133" t="s">
        <v>238</v>
      </c>
      <c r="M133" t="s">
        <v>239</v>
      </c>
      <c r="N133">
        <v>214.125</v>
      </c>
      <c r="O133" s="10">
        <v>-2.8490199029480444E-4</v>
      </c>
      <c r="P133" t="b">
        <v>1</v>
      </c>
    </row>
    <row r="134" spans="1:16">
      <c r="A134" t="s">
        <v>255</v>
      </c>
      <c r="B134" t="s">
        <v>256</v>
      </c>
      <c r="C134" t="s">
        <v>240</v>
      </c>
      <c r="D134">
        <v>3</v>
      </c>
      <c r="E134">
        <v>5</v>
      </c>
      <c r="F134">
        <v>0</v>
      </c>
      <c r="G134" s="23">
        <v>36.83</v>
      </c>
      <c r="H134" s="23">
        <v>42.937999725341797</v>
      </c>
      <c r="I134" s="21">
        <v>0.16584305526314957</v>
      </c>
      <c r="J134" s="15">
        <v>4.3442846153729517</v>
      </c>
      <c r="L134" t="s">
        <v>255</v>
      </c>
      <c r="M134" t="s">
        <v>256</v>
      </c>
      <c r="N134">
        <v>43.187999725341797</v>
      </c>
      <c r="O134" s="10">
        <v>-5.7886450307932493E-3</v>
      </c>
      <c r="P134" t="b">
        <v>1</v>
      </c>
    </row>
    <row r="135" spans="1:16">
      <c r="A135" t="s">
        <v>275</v>
      </c>
      <c r="B135" t="s">
        <v>276</v>
      </c>
      <c r="C135" t="s">
        <v>240</v>
      </c>
      <c r="D135">
        <v>27</v>
      </c>
      <c r="E135">
        <v>9</v>
      </c>
      <c r="F135">
        <v>0</v>
      </c>
      <c r="G135" s="23">
        <v>101.55</v>
      </c>
      <c r="H135" s="23">
        <v>116.71199798583984</v>
      </c>
      <c r="I135" s="21">
        <v>0.14930574087483847</v>
      </c>
      <c r="J135" s="15">
        <v>0.74839979366150355</v>
      </c>
      <c r="L135" t="s">
        <v>275</v>
      </c>
      <c r="M135" t="s">
        <v>276</v>
      </c>
      <c r="N135">
        <v>120.60600280761719</v>
      </c>
      <c r="O135" s="10">
        <v>-3.2286990125929352E-2</v>
      </c>
      <c r="P135" t="b">
        <v>1</v>
      </c>
    </row>
    <row r="136" spans="1:16">
      <c r="A136" t="s">
        <v>285</v>
      </c>
      <c r="B136" s="11" t="s">
        <v>526</v>
      </c>
      <c r="C136" t="s">
        <v>240</v>
      </c>
      <c r="D136">
        <v>0</v>
      </c>
      <c r="E136">
        <v>5</v>
      </c>
      <c r="F136">
        <v>0</v>
      </c>
      <c r="G136" s="23">
        <v>24.5</v>
      </c>
      <c r="H136" s="23">
        <v>28</v>
      </c>
      <c r="I136" s="21">
        <v>0.14285714285714285</v>
      </c>
      <c r="J136" s="15">
        <v>5.714285616972008</v>
      </c>
      <c r="L136" t="s">
        <v>285</v>
      </c>
      <c r="M136" t="s">
        <v>286</v>
      </c>
      <c r="N136">
        <v>28.5</v>
      </c>
      <c r="O136" s="10">
        <v>-1.7543859649122806E-2</v>
      </c>
      <c r="P136" t="b">
        <v>1</v>
      </c>
    </row>
    <row r="137" spans="1:16">
      <c r="A137" t="s">
        <v>263</v>
      </c>
      <c r="B137" t="s">
        <v>264</v>
      </c>
      <c r="C137" t="s">
        <v>240</v>
      </c>
      <c r="D137">
        <v>9</v>
      </c>
      <c r="E137">
        <v>1</v>
      </c>
      <c r="F137">
        <v>0</v>
      </c>
      <c r="G137" s="23">
        <v>110.05</v>
      </c>
      <c r="H137" s="23">
        <v>124.77799987792969</v>
      </c>
      <c r="I137" s="21">
        <v>0.13383007612839337</v>
      </c>
      <c r="J137" s="15">
        <v>1.5629259687507766</v>
      </c>
      <c r="L137" t="s">
        <v>263</v>
      </c>
      <c r="M137" t="s">
        <v>264</v>
      </c>
      <c r="N137">
        <v>127.33300018310547</v>
      </c>
      <c r="O137" s="10">
        <v>-2.0065499921478946E-2</v>
      </c>
      <c r="P137" t="b">
        <v>1</v>
      </c>
    </row>
    <row r="138" spans="1:16">
      <c r="A138" t="s">
        <v>251</v>
      </c>
      <c r="B138" t="s">
        <v>252</v>
      </c>
      <c r="C138" t="s">
        <v>240</v>
      </c>
      <c r="D138">
        <v>8</v>
      </c>
      <c r="E138">
        <v>3</v>
      </c>
      <c r="F138">
        <v>0</v>
      </c>
      <c r="G138" s="23">
        <v>87.07</v>
      </c>
      <c r="H138" s="23">
        <v>98.636001586914063</v>
      </c>
      <c r="I138" s="21">
        <v>0.13283566770315919</v>
      </c>
      <c r="J138" s="15">
        <v>0.89583090776360463</v>
      </c>
      <c r="L138" t="s">
        <v>251</v>
      </c>
      <c r="M138" t="s">
        <v>252</v>
      </c>
      <c r="N138">
        <v>97.544998168945313</v>
      </c>
      <c r="O138" s="10">
        <v>1.118461672508478E-2</v>
      </c>
      <c r="P138" t="b">
        <v>1</v>
      </c>
    </row>
    <row r="139" spans="1:16">
      <c r="A139" t="s">
        <v>271</v>
      </c>
      <c r="B139" t="s">
        <v>272</v>
      </c>
      <c r="C139" t="s">
        <v>240</v>
      </c>
      <c r="D139">
        <v>8</v>
      </c>
      <c r="E139">
        <v>4</v>
      </c>
      <c r="F139">
        <v>1</v>
      </c>
      <c r="G139" s="23">
        <v>247.55</v>
      </c>
      <c r="H139" s="23">
        <v>280.15399169921875</v>
      </c>
      <c r="I139" s="21">
        <v>0.13170669238222071</v>
      </c>
      <c r="J139" s="15">
        <v>0.23752777197461636</v>
      </c>
      <c r="L139" t="s">
        <v>271</v>
      </c>
      <c r="M139" t="s">
        <v>272</v>
      </c>
      <c r="N139">
        <v>282.07699584960938</v>
      </c>
      <c r="O139" s="10">
        <v>-6.8173022922290456E-3</v>
      </c>
      <c r="P139" t="b">
        <v>1</v>
      </c>
    </row>
    <row r="140" spans="1:16">
      <c r="A140" t="s">
        <v>265</v>
      </c>
      <c r="B140" s="11" t="s">
        <v>527</v>
      </c>
      <c r="C140" t="s">
        <v>240</v>
      </c>
      <c r="D140">
        <v>13</v>
      </c>
      <c r="E140">
        <v>21</v>
      </c>
      <c r="F140">
        <v>2</v>
      </c>
      <c r="G140" s="23">
        <v>151.77000000000001</v>
      </c>
      <c r="H140" s="23">
        <v>169.39399719238281</v>
      </c>
      <c r="I140" s="21">
        <v>0.11612306247863742</v>
      </c>
      <c r="J140" s="15">
        <v>2.0820979678663032</v>
      </c>
      <c r="L140" t="s">
        <v>265</v>
      </c>
      <c r="M140" t="s">
        <v>266</v>
      </c>
      <c r="N140">
        <v>173.18400573730469</v>
      </c>
      <c r="O140" s="10">
        <v>-2.1884287343894648E-2</v>
      </c>
      <c r="P140" t="b">
        <v>1</v>
      </c>
    </row>
    <row r="141" spans="1:16">
      <c r="A141" t="s">
        <v>273</v>
      </c>
      <c r="B141" t="s">
        <v>274</v>
      </c>
      <c r="C141" t="s">
        <v>240</v>
      </c>
      <c r="D141">
        <v>13</v>
      </c>
      <c r="E141">
        <v>1</v>
      </c>
      <c r="F141">
        <v>1</v>
      </c>
      <c r="G141" s="23">
        <v>187.42</v>
      </c>
      <c r="H141" s="23">
        <v>206.5</v>
      </c>
      <c r="I141" s="21">
        <v>0.10180343613275004</v>
      </c>
      <c r="J141" s="15">
        <v>0.80034147903105324</v>
      </c>
      <c r="L141" t="s">
        <v>273</v>
      </c>
      <c r="M141" t="s">
        <v>274</v>
      </c>
      <c r="N141">
        <v>204.21400451660156</v>
      </c>
      <c r="O141" s="10">
        <v>1.1194117116549652E-2</v>
      </c>
      <c r="P141" t="b">
        <v>1</v>
      </c>
    </row>
    <row r="142" spans="1:16">
      <c r="A142" t="s">
        <v>283</v>
      </c>
      <c r="B142" t="s">
        <v>284</v>
      </c>
      <c r="C142" t="s">
        <v>240</v>
      </c>
      <c r="D142">
        <v>1</v>
      </c>
      <c r="E142">
        <v>1</v>
      </c>
      <c r="F142">
        <v>0</v>
      </c>
      <c r="G142" s="23">
        <v>43.06</v>
      </c>
      <c r="H142" s="23">
        <v>45.75</v>
      </c>
      <c r="I142" s="21">
        <v>6.2470970738504356E-2</v>
      </c>
      <c r="J142" s="15">
        <v>1.3934046071571247</v>
      </c>
      <c r="L142" t="s">
        <v>283</v>
      </c>
      <c r="M142" t="s">
        <v>284</v>
      </c>
      <c r="N142">
        <v>46.5</v>
      </c>
      <c r="O142" s="10">
        <v>-1.6129032258064516E-2</v>
      </c>
      <c r="P142" t="b">
        <v>1</v>
      </c>
    </row>
    <row r="143" spans="1:16">
      <c r="A143" t="s">
        <v>259</v>
      </c>
      <c r="B143" s="11" t="s">
        <v>528</v>
      </c>
      <c r="C143" t="s">
        <v>240</v>
      </c>
      <c r="D143">
        <v>3</v>
      </c>
      <c r="E143">
        <v>6</v>
      </c>
      <c r="F143">
        <v>0</v>
      </c>
      <c r="G143" s="23">
        <v>39.299999999999997</v>
      </c>
      <c r="H143" s="23">
        <v>41.312000274658203</v>
      </c>
      <c r="I143" s="21">
        <v>5.1195935741939085E-2</v>
      </c>
      <c r="J143" s="15">
        <v>1.7557251847730642</v>
      </c>
      <c r="L143" t="s">
        <v>259</v>
      </c>
      <c r="M143" t="s">
        <v>260</v>
      </c>
      <c r="N143">
        <v>39.643001556396484</v>
      </c>
      <c r="O143" s="10">
        <v>4.2100715201581956E-2</v>
      </c>
      <c r="P143" t="b">
        <v>1</v>
      </c>
    </row>
    <row r="144" spans="1:16">
      <c r="A144" t="s">
        <v>279</v>
      </c>
      <c r="B144" t="s">
        <v>280</v>
      </c>
      <c r="C144" t="s">
        <v>240</v>
      </c>
      <c r="D144">
        <v>2</v>
      </c>
      <c r="E144">
        <v>14</v>
      </c>
      <c r="F144">
        <v>2</v>
      </c>
      <c r="G144" s="23">
        <v>174.24</v>
      </c>
      <c r="H144" s="23">
        <v>178.96400451660156</v>
      </c>
      <c r="I144" s="21">
        <v>2.7112055306482741E-2</v>
      </c>
      <c r="J144" s="15">
        <v>1.5386179623196603</v>
      </c>
      <c r="L144" t="s">
        <v>279</v>
      </c>
      <c r="M144" t="s">
        <v>280</v>
      </c>
      <c r="N144">
        <v>182.50300598144531</v>
      </c>
      <c r="O144" s="10">
        <v>-1.9391469449021308E-2</v>
      </c>
      <c r="P144" t="b">
        <v>1</v>
      </c>
    </row>
    <row r="145" spans="1:16">
      <c r="I145" s="22" t="s">
        <v>494</v>
      </c>
      <c r="J145" s="15"/>
      <c r="P145" t="b">
        <v>1</v>
      </c>
    </row>
    <row r="146" spans="1:16">
      <c r="A146" s="16" t="s">
        <v>293</v>
      </c>
      <c r="I146" s="22" t="s">
        <v>494</v>
      </c>
      <c r="J146" s="15"/>
      <c r="P146" t="b">
        <v>0</v>
      </c>
    </row>
    <row r="147" spans="1:16">
      <c r="A147" t="s">
        <v>308</v>
      </c>
      <c r="B147" t="s">
        <v>309</v>
      </c>
      <c r="C147" t="s">
        <v>293</v>
      </c>
      <c r="D147">
        <v>6</v>
      </c>
      <c r="E147">
        <v>0</v>
      </c>
      <c r="F147">
        <v>1</v>
      </c>
      <c r="G147" s="23">
        <v>10.14</v>
      </c>
      <c r="H147" s="23">
        <v>23</v>
      </c>
      <c r="I147" s="21">
        <v>1.2682445759368834</v>
      </c>
      <c r="J147" s="15">
        <v>0.73964499980505161</v>
      </c>
      <c r="L147" t="s">
        <v>308</v>
      </c>
      <c r="M147" t="s">
        <v>309</v>
      </c>
      <c r="N147">
        <v>27.833000183105469</v>
      </c>
      <c r="O147" s="10">
        <v>-0.173642803553714</v>
      </c>
      <c r="P147" t="b">
        <v>1</v>
      </c>
    </row>
    <row r="148" spans="1:16">
      <c r="A148" t="s">
        <v>291</v>
      </c>
      <c r="B148" t="s">
        <v>292</v>
      </c>
      <c r="C148" t="s">
        <v>293</v>
      </c>
      <c r="D148">
        <v>11</v>
      </c>
      <c r="E148">
        <v>0</v>
      </c>
      <c r="F148">
        <v>0</v>
      </c>
      <c r="G148" s="23">
        <v>146.37</v>
      </c>
      <c r="H148" s="23">
        <v>217.16400146484375</v>
      </c>
      <c r="I148" s="21">
        <v>0.48366469539416374</v>
      </c>
      <c r="J148" s="15">
        <v>0</v>
      </c>
      <c r="L148" t="s">
        <v>291</v>
      </c>
      <c r="M148" t="s">
        <v>292</v>
      </c>
      <c r="N148">
        <v>222.41099548339844</v>
      </c>
      <c r="O148" s="10">
        <v>-2.3591432640956558E-2</v>
      </c>
      <c r="P148" t="b">
        <v>1</v>
      </c>
    </row>
    <row r="149" spans="1:16">
      <c r="A149" t="s">
        <v>312</v>
      </c>
      <c r="B149" t="s">
        <v>313</v>
      </c>
      <c r="C149" t="s">
        <v>293</v>
      </c>
      <c r="D149">
        <v>13</v>
      </c>
      <c r="E149">
        <v>7</v>
      </c>
      <c r="F149">
        <v>1</v>
      </c>
      <c r="G149" s="23">
        <v>20.36</v>
      </c>
      <c r="H149" s="23">
        <v>28.319999694824219</v>
      </c>
      <c r="I149" s="21">
        <v>0.39096265691671017</v>
      </c>
      <c r="J149" s="15">
        <v>0</v>
      </c>
      <c r="L149" t="s">
        <v>312</v>
      </c>
      <c r="M149" t="s">
        <v>313</v>
      </c>
      <c r="N149">
        <v>29.992000579833984</v>
      </c>
      <c r="O149" s="10">
        <v>-5.5748227950288359E-2</v>
      </c>
      <c r="P149" t="b">
        <v>1</v>
      </c>
    </row>
    <row r="150" spans="1:16">
      <c r="A150" t="s">
        <v>300</v>
      </c>
      <c r="B150" t="s">
        <v>301</v>
      </c>
      <c r="C150" t="s">
        <v>293</v>
      </c>
      <c r="D150">
        <v>2</v>
      </c>
      <c r="E150">
        <v>7</v>
      </c>
      <c r="F150">
        <v>1</v>
      </c>
      <c r="G150" s="23">
        <v>5.1100000000000003</v>
      </c>
      <c r="H150" s="23">
        <v>6.6469998359680176</v>
      </c>
      <c r="I150" s="21">
        <v>0.30078274676477829</v>
      </c>
      <c r="J150" s="15">
        <v>0</v>
      </c>
      <c r="L150" t="s">
        <v>300</v>
      </c>
      <c r="M150" t="s">
        <v>301</v>
      </c>
      <c r="N150">
        <v>7.3229999542236328</v>
      </c>
      <c r="O150" s="10">
        <v>-9.2311910758066246E-2</v>
      </c>
      <c r="P150" t="b">
        <v>1</v>
      </c>
    </row>
    <row r="151" spans="1:16">
      <c r="A151" t="s">
        <v>298</v>
      </c>
      <c r="B151" t="s">
        <v>299</v>
      </c>
      <c r="C151" t="s">
        <v>293</v>
      </c>
      <c r="D151">
        <v>8</v>
      </c>
      <c r="E151">
        <v>4</v>
      </c>
      <c r="F151">
        <v>0</v>
      </c>
      <c r="G151" s="23">
        <v>49.63</v>
      </c>
      <c r="H151" s="23">
        <v>64.448997497558594</v>
      </c>
      <c r="I151" s="21">
        <v>0.29858951234250636</v>
      </c>
      <c r="J151" s="15">
        <v>2.7559943528706663</v>
      </c>
      <c r="L151" t="s">
        <v>298</v>
      </c>
      <c r="M151" t="s">
        <v>299</v>
      </c>
      <c r="N151">
        <v>64.924003601074219</v>
      </c>
      <c r="O151" s="10">
        <v>-7.3163402927875765E-3</v>
      </c>
      <c r="P151" t="b">
        <v>1</v>
      </c>
    </row>
    <row r="152" spans="1:16">
      <c r="A152" t="s">
        <v>304</v>
      </c>
      <c r="B152" s="11" t="s">
        <v>529</v>
      </c>
      <c r="C152" t="s">
        <v>293</v>
      </c>
      <c r="D152">
        <v>6</v>
      </c>
      <c r="E152">
        <v>5</v>
      </c>
      <c r="F152">
        <v>1</v>
      </c>
      <c r="G152" s="23">
        <v>99.81</v>
      </c>
      <c r="H152" s="23">
        <v>114.18099975585938</v>
      </c>
      <c r="I152" s="21">
        <v>0.14398356633462953</v>
      </c>
      <c r="J152" s="15">
        <v>0</v>
      </c>
      <c r="L152" t="s">
        <v>304</v>
      </c>
      <c r="M152" t="s">
        <v>305</v>
      </c>
      <c r="N152">
        <v>114.18099975585938</v>
      </c>
      <c r="O152" s="10">
        <v>0</v>
      </c>
      <c r="P152" t="b">
        <v>1</v>
      </c>
    </row>
    <row r="153" spans="1:16">
      <c r="A153" t="s">
        <v>294</v>
      </c>
      <c r="B153" t="s">
        <v>295</v>
      </c>
      <c r="C153" t="s">
        <v>293</v>
      </c>
      <c r="D153">
        <v>6</v>
      </c>
      <c r="E153">
        <v>1</v>
      </c>
      <c r="F153">
        <v>0</v>
      </c>
      <c r="G153" s="23">
        <v>35.08</v>
      </c>
      <c r="H153" s="23">
        <v>39.580001831054688</v>
      </c>
      <c r="I153" s="21">
        <v>0.12827827340520778</v>
      </c>
      <c r="J153" s="15">
        <v>0</v>
      </c>
      <c r="L153" t="s">
        <v>294</v>
      </c>
      <c r="M153" t="s">
        <v>295</v>
      </c>
      <c r="N153">
        <v>31.892000198364258</v>
      </c>
      <c r="O153" s="10">
        <v>0.24106363930992161</v>
      </c>
      <c r="P153" t="b">
        <v>1</v>
      </c>
    </row>
    <row r="154" spans="1:16">
      <c r="A154" t="s">
        <v>310</v>
      </c>
      <c r="B154" t="s">
        <v>311</v>
      </c>
      <c r="C154" t="s">
        <v>293</v>
      </c>
      <c r="D154">
        <v>14</v>
      </c>
      <c r="E154">
        <v>2</v>
      </c>
      <c r="F154">
        <v>1</v>
      </c>
      <c r="G154" s="23">
        <v>138.18</v>
      </c>
      <c r="H154" s="23">
        <v>154</v>
      </c>
      <c r="I154" s="21">
        <v>0.11448834853090167</v>
      </c>
      <c r="J154" s="15">
        <v>0</v>
      </c>
      <c r="L154" t="s">
        <v>310</v>
      </c>
      <c r="M154" t="s">
        <v>311</v>
      </c>
      <c r="N154">
        <v>151.06700134277344</v>
      </c>
      <c r="O154" s="10">
        <v>1.9415217295347922E-2</v>
      </c>
      <c r="P154" t="b">
        <v>1</v>
      </c>
    </row>
    <row r="155" spans="1:16">
      <c r="A155" t="s">
        <v>306</v>
      </c>
      <c r="B155" s="11" t="s">
        <v>530</v>
      </c>
      <c r="C155" t="s">
        <v>293</v>
      </c>
      <c r="D155">
        <v>25</v>
      </c>
      <c r="E155">
        <v>25</v>
      </c>
      <c r="F155">
        <v>1</v>
      </c>
      <c r="G155" s="23">
        <v>84.06</v>
      </c>
      <c r="H155" s="23">
        <v>93.46600341796875</v>
      </c>
      <c r="I155" s="21">
        <v>0.11189630523398462</v>
      </c>
      <c r="J155" s="15">
        <v>0</v>
      </c>
      <c r="L155" t="s">
        <v>306</v>
      </c>
      <c r="M155" t="s">
        <v>307</v>
      </c>
      <c r="N155">
        <v>91.474998474121094</v>
      </c>
      <c r="O155" s="10">
        <v>2.1765564111060634E-2</v>
      </c>
      <c r="P155" t="b">
        <v>1</v>
      </c>
    </row>
    <row r="156" spans="1:16">
      <c r="A156" t="s">
        <v>302</v>
      </c>
      <c r="B156" t="s">
        <v>303</v>
      </c>
      <c r="C156" t="s">
        <v>293</v>
      </c>
      <c r="D156">
        <v>1</v>
      </c>
      <c r="E156">
        <v>2</v>
      </c>
      <c r="F156">
        <v>0</v>
      </c>
      <c r="G156" s="23">
        <v>34.17</v>
      </c>
      <c r="H156" s="23">
        <v>37.833000183105469</v>
      </c>
      <c r="I156" s="21">
        <v>0.10719930298816116</v>
      </c>
      <c r="J156" s="15">
        <v>2.5753584876547508</v>
      </c>
      <c r="L156" t="s">
        <v>302</v>
      </c>
      <c r="M156" t="s">
        <v>303</v>
      </c>
      <c r="N156">
        <v>37.833000183105469</v>
      </c>
      <c r="O156" s="10">
        <v>0</v>
      </c>
      <c r="P156" t="b">
        <v>1</v>
      </c>
    </row>
    <row r="157" spans="1:16">
      <c r="A157" t="s">
        <v>296</v>
      </c>
      <c r="B157" t="s">
        <v>297</v>
      </c>
      <c r="C157" t="s">
        <v>293</v>
      </c>
      <c r="D157">
        <v>6</v>
      </c>
      <c r="E157">
        <v>2</v>
      </c>
      <c r="F157">
        <v>0</v>
      </c>
      <c r="G157" s="23">
        <v>2864.51</v>
      </c>
      <c r="H157" s="23">
        <v>3114.3798828125</v>
      </c>
      <c r="I157" s="21">
        <v>8.7229537621617573E-2</v>
      </c>
      <c r="J157" s="15">
        <v>0.18774588961331101</v>
      </c>
      <c r="L157" t="s">
        <v>296</v>
      </c>
      <c r="M157" t="s">
        <v>297</v>
      </c>
      <c r="N157">
        <v>3114.3798828125</v>
      </c>
      <c r="O157" s="10">
        <v>0</v>
      </c>
      <c r="P157" t="b">
        <v>1</v>
      </c>
    </row>
    <row r="158" spans="1:16">
      <c r="I158" s="22" t="s">
        <v>494</v>
      </c>
      <c r="J158" s="15"/>
      <c r="P158" t="b">
        <v>1</v>
      </c>
    </row>
    <row r="159" spans="1:16">
      <c r="A159" s="16" t="s">
        <v>316</v>
      </c>
      <c r="I159" s="22" t="s">
        <v>494</v>
      </c>
      <c r="J159" s="15"/>
      <c r="P159" t="b">
        <v>0</v>
      </c>
    </row>
    <row r="160" spans="1:16">
      <c r="A160" t="s">
        <v>347</v>
      </c>
      <c r="B160" t="s">
        <v>348</v>
      </c>
      <c r="C160" t="s">
        <v>316</v>
      </c>
      <c r="D160">
        <v>4</v>
      </c>
      <c r="E160">
        <v>0</v>
      </c>
      <c r="F160">
        <v>0</v>
      </c>
      <c r="G160" s="23">
        <v>16.03</v>
      </c>
      <c r="H160" s="23">
        <v>54.235000610351563</v>
      </c>
      <c r="I160" s="21">
        <v>2.3833437685808834</v>
      </c>
      <c r="J160" s="15">
        <v>0</v>
      </c>
      <c r="L160" t="s">
        <v>347</v>
      </c>
      <c r="M160" t="s">
        <v>348</v>
      </c>
      <c r="N160">
        <v>53.339000701904297</v>
      </c>
      <c r="O160" s="10">
        <v>1.6798213252151851E-2</v>
      </c>
      <c r="P160" t="b">
        <v>1</v>
      </c>
    </row>
    <row r="161" spans="1:16">
      <c r="A161" t="s">
        <v>415</v>
      </c>
      <c r="B161" t="s">
        <v>531</v>
      </c>
      <c r="C161" t="s">
        <v>316</v>
      </c>
      <c r="D161">
        <v>15</v>
      </c>
      <c r="E161">
        <v>3</v>
      </c>
      <c r="F161">
        <v>0</v>
      </c>
      <c r="G161" s="23">
        <v>7.91</v>
      </c>
      <c r="H161" s="23">
        <v>26.152999877929688</v>
      </c>
      <c r="I161" s="21">
        <v>2.3063210970833992</v>
      </c>
      <c r="J161" s="15">
        <v>0</v>
      </c>
      <c r="L161" t="s">
        <v>417</v>
      </c>
      <c r="M161" t="s">
        <v>495</v>
      </c>
      <c r="N161">
        <v>50.681999206542969</v>
      </c>
      <c r="O161" s="10">
        <v>-0.48397852714236705</v>
      </c>
      <c r="P161" t="b">
        <v>0</v>
      </c>
    </row>
    <row r="162" spans="1:16">
      <c r="A162" t="s">
        <v>417</v>
      </c>
      <c r="B162" t="s">
        <v>495</v>
      </c>
      <c r="C162" t="s">
        <v>316</v>
      </c>
      <c r="D162">
        <v>11</v>
      </c>
      <c r="E162">
        <v>2</v>
      </c>
      <c r="F162">
        <v>0</v>
      </c>
      <c r="G162" s="23">
        <v>10.08</v>
      </c>
      <c r="H162" s="23">
        <v>23.312000274658203</v>
      </c>
      <c r="I162" s="21">
        <v>1.3126984399462502</v>
      </c>
      <c r="J162" s="15">
        <v>0</v>
      </c>
      <c r="O162" s="10" t="e">
        <v>#DIV/0!</v>
      </c>
      <c r="P162" t="b">
        <v>0</v>
      </c>
    </row>
    <row r="163" spans="1:16">
      <c r="A163" t="s">
        <v>357</v>
      </c>
      <c r="B163" t="s">
        <v>358</v>
      </c>
      <c r="C163" t="s">
        <v>316</v>
      </c>
      <c r="D163">
        <v>4</v>
      </c>
      <c r="E163">
        <v>2</v>
      </c>
      <c r="F163">
        <v>0</v>
      </c>
      <c r="G163" s="23">
        <v>3.1</v>
      </c>
      <c r="H163" s="23">
        <v>6.9270000457763672</v>
      </c>
      <c r="I163" s="21">
        <v>1.2345161437988281</v>
      </c>
      <c r="J163" s="15">
        <v>0</v>
      </c>
      <c r="L163" t="s">
        <v>357</v>
      </c>
      <c r="M163" t="s">
        <v>358</v>
      </c>
      <c r="N163">
        <v>7.2329998016357422</v>
      </c>
      <c r="O163" s="10">
        <v>-4.2306064461687554E-2</v>
      </c>
      <c r="P163" t="b">
        <v>1</v>
      </c>
    </row>
    <row r="164" spans="1:16">
      <c r="A164" t="s">
        <v>373</v>
      </c>
      <c r="B164" t="s">
        <v>374</v>
      </c>
      <c r="C164" t="s">
        <v>316</v>
      </c>
      <c r="D164">
        <v>2</v>
      </c>
      <c r="E164">
        <v>1</v>
      </c>
      <c r="F164">
        <v>0</v>
      </c>
      <c r="G164" s="23">
        <v>5.22</v>
      </c>
      <c r="H164" s="23">
        <v>10.361000061035156</v>
      </c>
      <c r="I164" s="21">
        <v>0.98486591207570051</v>
      </c>
      <c r="J164" s="15">
        <v>0</v>
      </c>
      <c r="L164" t="s">
        <v>373</v>
      </c>
      <c r="M164" t="s">
        <v>374</v>
      </c>
      <c r="N164">
        <v>10.385000228881836</v>
      </c>
      <c r="O164" s="10">
        <v>-2.3110416290538505E-3</v>
      </c>
      <c r="P164" t="b">
        <v>1</v>
      </c>
    </row>
    <row r="165" spans="1:16">
      <c r="A165" t="s">
        <v>363</v>
      </c>
      <c r="B165" t="s">
        <v>364</v>
      </c>
      <c r="C165" t="s">
        <v>316</v>
      </c>
      <c r="D165">
        <v>12</v>
      </c>
      <c r="E165">
        <v>0</v>
      </c>
      <c r="F165">
        <v>0</v>
      </c>
      <c r="G165" s="23">
        <v>5.37</v>
      </c>
      <c r="H165" s="23">
        <v>10.590999603271484</v>
      </c>
      <c r="I165" s="21">
        <v>0.97225318496675683</v>
      </c>
      <c r="J165" s="15">
        <v>0</v>
      </c>
      <c r="L165" t="s">
        <v>363</v>
      </c>
      <c r="M165" t="s">
        <v>364</v>
      </c>
      <c r="N165">
        <v>11.479000091552734</v>
      </c>
      <c r="O165" s="10">
        <v>-7.7358696855026554E-2</v>
      </c>
      <c r="P165" t="b">
        <v>1</v>
      </c>
    </row>
    <row r="166" spans="1:16">
      <c r="A166" t="s">
        <v>399</v>
      </c>
      <c r="B166" t="s">
        <v>400</v>
      </c>
      <c r="C166" t="s">
        <v>316</v>
      </c>
      <c r="D166">
        <v>11</v>
      </c>
      <c r="E166">
        <v>0</v>
      </c>
      <c r="F166">
        <v>0</v>
      </c>
      <c r="G166" s="23">
        <v>2.82</v>
      </c>
      <c r="H166" s="23">
        <v>5.3889999389648438</v>
      </c>
      <c r="I166" s="21">
        <v>0.9109928861577461</v>
      </c>
      <c r="J166" s="15">
        <v>0</v>
      </c>
      <c r="L166" t="s">
        <v>399</v>
      </c>
      <c r="M166" t="s">
        <v>400</v>
      </c>
      <c r="N166">
        <v>5.4380002021789551</v>
      </c>
      <c r="O166" s="10">
        <v>-9.0107137536474136E-3</v>
      </c>
      <c r="P166" t="b">
        <v>1</v>
      </c>
    </row>
    <row r="167" spans="1:16">
      <c r="A167" t="s">
        <v>331</v>
      </c>
      <c r="B167" t="s">
        <v>332</v>
      </c>
      <c r="C167" t="s">
        <v>316</v>
      </c>
      <c r="D167">
        <v>9</v>
      </c>
      <c r="E167">
        <v>0</v>
      </c>
      <c r="F167">
        <v>0</v>
      </c>
      <c r="G167" s="23">
        <v>2.36</v>
      </c>
      <c r="H167" s="23">
        <v>4.0830001831054688</v>
      </c>
      <c r="I167" s="21">
        <v>0.73008482334977498</v>
      </c>
      <c r="J167" s="15">
        <v>1.146355959571014</v>
      </c>
      <c r="L167" t="s">
        <v>331</v>
      </c>
      <c r="M167" t="s">
        <v>332</v>
      </c>
      <c r="N167">
        <v>4.25</v>
      </c>
      <c r="O167" s="10">
        <v>-3.9294074563419115E-2</v>
      </c>
      <c r="P167" t="b">
        <v>1</v>
      </c>
    </row>
    <row r="168" spans="1:16">
      <c r="A168" t="s">
        <v>314</v>
      </c>
      <c r="B168" t="s">
        <v>315</v>
      </c>
      <c r="C168" t="s">
        <v>316</v>
      </c>
      <c r="D168">
        <v>3</v>
      </c>
      <c r="E168">
        <v>4</v>
      </c>
      <c r="F168">
        <v>0</v>
      </c>
      <c r="G168" s="23">
        <v>13.95</v>
      </c>
      <c r="H168" s="23">
        <v>24.070999145507813</v>
      </c>
      <c r="I168" s="21">
        <v>0.72551965200772861</v>
      </c>
      <c r="J168" s="15">
        <v>0</v>
      </c>
      <c r="L168" t="s">
        <v>314</v>
      </c>
      <c r="M168" t="s">
        <v>315</v>
      </c>
      <c r="N168">
        <v>25.142999649047852</v>
      </c>
      <c r="O168" s="10">
        <v>-4.2636142007846503E-2</v>
      </c>
      <c r="P168" t="b">
        <v>1</v>
      </c>
    </row>
    <row r="169" spans="1:16">
      <c r="A169" t="s">
        <v>321</v>
      </c>
      <c r="B169" t="s">
        <v>322</v>
      </c>
      <c r="C169" t="s">
        <v>316</v>
      </c>
      <c r="D169">
        <v>4</v>
      </c>
      <c r="E169">
        <v>15</v>
      </c>
      <c r="F169">
        <v>1</v>
      </c>
      <c r="G169" s="23">
        <v>17.46</v>
      </c>
      <c r="H169" s="23">
        <v>28.527999877929688</v>
      </c>
      <c r="I169" s="21">
        <v>0.63390606402804617</v>
      </c>
      <c r="J169" s="15">
        <v>0.91638027734090088</v>
      </c>
      <c r="L169" t="s">
        <v>321</v>
      </c>
      <c r="M169" t="s">
        <v>322</v>
      </c>
      <c r="N169">
        <v>37.195999145507813</v>
      </c>
      <c r="O169" s="10">
        <v>-0.23303579596476481</v>
      </c>
      <c r="P169" t="b">
        <v>1</v>
      </c>
    </row>
    <row r="170" spans="1:16">
      <c r="A170" t="s">
        <v>407</v>
      </c>
      <c r="B170" t="s">
        <v>408</v>
      </c>
      <c r="C170" t="s">
        <v>316</v>
      </c>
      <c r="D170">
        <v>13</v>
      </c>
      <c r="E170">
        <v>0</v>
      </c>
      <c r="F170">
        <v>0</v>
      </c>
      <c r="G170" s="23">
        <v>19.28</v>
      </c>
      <c r="H170" s="23">
        <v>30.773000717163086</v>
      </c>
      <c r="I170" s="21">
        <v>0.59610999570347944</v>
      </c>
      <c r="J170" s="15">
        <v>0</v>
      </c>
      <c r="L170" t="s">
        <v>407</v>
      </c>
      <c r="M170" t="s">
        <v>408</v>
      </c>
      <c r="N170">
        <v>32.624000549316406</v>
      </c>
      <c r="O170" s="10">
        <v>-5.6737365160205826E-2</v>
      </c>
      <c r="P170" t="b">
        <v>1</v>
      </c>
    </row>
    <row r="171" spans="1:16">
      <c r="A171" t="s">
        <v>409</v>
      </c>
      <c r="B171" t="s">
        <v>410</v>
      </c>
      <c r="C171" t="s">
        <v>316</v>
      </c>
      <c r="D171">
        <v>8</v>
      </c>
      <c r="E171">
        <v>0</v>
      </c>
      <c r="F171">
        <v>0</v>
      </c>
      <c r="G171" s="23">
        <v>4.46</v>
      </c>
      <c r="H171" s="23">
        <v>7.1069998741149902</v>
      </c>
      <c r="I171" s="21">
        <v>0.59349772962219516</v>
      </c>
      <c r="J171" s="15">
        <v>0</v>
      </c>
      <c r="L171" t="s">
        <v>409</v>
      </c>
      <c r="M171" t="s">
        <v>410</v>
      </c>
      <c r="N171">
        <v>7.2859997749328613</v>
      </c>
      <c r="O171" s="10">
        <v>-2.4567651159379911E-2</v>
      </c>
      <c r="P171" t="b">
        <v>1</v>
      </c>
    </row>
    <row r="172" spans="1:16">
      <c r="A172" t="s">
        <v>383</v>
      </c>
      <c r="B172" t="s">
        <v>384</v>
      </c>
      <c r="C172" t="s">
        <v>316</v>
      </c>
      <c r="D172">
        <v>2</v>
      </c>
      <c r="E172">
        <v>4</v>
      </c>
      <c r="F172">
        <v>0</v>
      </c>
      <c r="G172" s="23">
        <v>6.63</v>
      </c>
      <c r="H172" s="23">
        <v>10.541000366210938</v>
      </c>
      <c r="I172" s="21">
        <v>0.58989447454161958</v>
      </c>
      <c r="J172" s="15">
        <v>0.37960059165415183</v>
      </c>
      <c r="L172" t="s">
        <v>383</v>
      </c>
      <c r="M172" t="s">
        <v>384</v>
      </c>
      <c r="N172">
        <v>11.411999702453613</v>
      </c>
      <c r="O172" s="10">
        <v>-7.6323112421340877E-2</v>
      </c>
      <c r="P172" t="b">
        <v>1</v>
      </c>
    </row>
    <row r="173" spans="1:16">
      <c r="A173" t="s">
        <v>375</v>
      </c>
      <c r="B173" t="s">
        <v>376</v>
      </c>
      <c r="C173" t="s">
        <v>316</v>
      </c>
      <c r="D173">
        <v>10</v>
      </c>
      <c r="E173">
        <v>1</v>
      </c>
      <c r="F173">
        <v>0</v>
      </c>
      <c r="G173" s="23">
        <v>6.67</v>
      </c>
      <c r="H173" s="23">
        <v>10.597000122070313</v>
      </c>
      <c r="I173" s="21">
        <v>0.58875564049030171</v>
      </c>
      <c r="J173" s="15">
        <v>1.1994002730413891</v>
      </c>
      <c r="L173" t="s">
        <v>375</v>
      </c>
      <c r="M173" t="s">
        <v>376</v>
      </c>
      <c r="N173">
        <v>10.921999931335449</v>
      </c>
      <c r="O173" s="10">
        <v>-2.9756437585455882E-2</v>
      </c>
      <c r="P173" t="b">
        <v>1</v>
      </c>
    </row>
    <row r="174" spans="1:16">
      <c r="A174" t="s">
        <v>413</v>
      </c>
      <c r="B174" t="s">
        <v>414</v>
      </c>
      <c r="C174" t="s">
        <v>316</v>
      </c>
      <c r="D174">
        <v>12</v>
      </c>
      <c r="E174">
        <v>0</v>
      </c>
      <c r="F174">
        <v>0</v>
      </c>
      <c r="G174" s="23">
        <v>4.99</v>
      </c>
      <c r="H174" s="23">
        <v>7.8850002288818359</v>
      </c>
      <c r="I174" s="21">
        <v>0.58016036650938585</v>
      </c>
      <c r="J174" s="15">
        <v>0</v>
      </c>
      <c r="L174" t="s">
        <v>413</v>
      </c>
      <c r="M174" t="s">
        <v>414</v>
      </c>
      <c r="N174">
        <v>7.9000000953674316</v>
      </c>
      <c r="O174" s="10">
        <v>-1.8987172537366982E-3</v>
      </c>
      <c r="P174" t="b">
        <v>1</v>
      </c>
    </row>
    <row r="175" spans="1:16">
      <c r="A175" t="s">
        <v>371</v>
      </c>
      <c r="B175" t="s">
        <v>372</v>
      </c>
      <c r="C175" t="s">
        <v>316</v>
      </c>
      <c r="D175">
        <v>11</v>
      </c>
      <c r="E175">
        <v>2</v>
      </c>
      <c r="F175">
        <v>0</v>
      </c>
      <c r="G175" s="23">
        <v>14.82</v>
      </c>
      <c r="H175" s="23">
        <v>23.143999099731445</v>
      </c>
      <c r="I175" s="21">
        <v>0.5616733535581272</v>
      </c>
      <c r="J175" s="15">
        <v>0</v>
      </c>
      <c r="L175" t="s">
        <v>371</v>
      </c>
      <c r="M175" t="s">
        <v>372</v>
      </c>
      <c r="N175">
        <v>23.509000778198242</v>
      </c>
      <c r="O175" s="10">
        <v>-1.552603966074525E-2</v>
      </c>
      <c r="P175" t="b">
        <v>1</v>
      </c>
    </row>
    <row r="176" spans="1:16">
      <c r="A176" t="s">
        <v>335</v>
      </c>
      <c r="B176" t="s">
        <v>336</v>
      </c>
      <c r="C176" t="s">
        <v>316</v>
      </c>
      <c r="D176">
        <v>13</v>
      </c>
      <c r="E176">
        <v>1</v>
      </c>
      <c r="F176">
        <v>0</v>
      </c>
      <c r="G176" s="23">
        <v>4.57</v>
      </c>
      <c r="H176" s="23">
        <v>7.1189999580383301</v>
      </c>
      <c r="I176" s="21">
        <v>0.55776804333442664</v>
      </c>
      <c r="J176" s="15">
        <v>4.7031577611178692</v>
      </c>
      <c r="L176" t="s">
        <v>335</v>
      </c>
      <c r="M176" t="s">
        <v>336</v>
      </c>
      <c r="N176">
        <v>7.4260001182556152</v>
      </c>
      <c r="O176" s="10">
        <v>-4.1341254420744634E-2</v>
      </c>
      <c r="P176" t="b">
        <v>1</v>
      </c>
    </row>
    <row r="177" spans="1:16">
      <c r="A177" t="s">
        <v>387</v>
      </c>
      <c r="B177" t="s">
        <v>532</v>
      </c>
      <c r="C177" t="s">
        <v>316</v>
      </c>
      <c r="D177">
        <v>3</v>
      </c>
      <c r="E177">
        <v>2</v>
      </c>
      <c r="F177">
        <v>0</v>
      </c>
      <c r="G177" s="23">
        <v>11.02</v>
      </c>
      <c r="H177" s="23">
        <v>17.100000381469727</v>
      </c>
      <c r="I177" s="21">
        <v>0.55172417254716222</v>
      </c>
      <c r="J177" s="15">
        <v>8.1669689306546474</v>
      </c>
      <c r="L177" t="s">
        <v>387</v>
      </c>
      <c r="M177" t="s">
        <v>388</v>
      </c>
      <c r="N177">
        <v>17.299999237060547</v>
      </c>
      <c r="O177" s="10">
        <v>-1.1560628000628874E-2</v>
      </c>
      <c r="P177" t="b">
        <v>1</v>
      </c>
    </row>
    <row r="178" spans="1:16">
      <c r="A178" t="s">
        <v>343</v>
      </c>
      <c r="B178" t="s">
        <v>344</v>
      </c>
      <c r="C178" t="s">
        <v>316</v>
      </c>
      <c r="D178">
        <v>10</v>
      </c>
      <c r="E178">
        <v>1</v>
      </c>
      <c r="F178">
        <v>0</v>
      </c>
      <c r="G178" s="23">
        <v>16.77</v>
      </c>
      <c r="H178" s="23">
        <v>25.591999053955078</v>
      </c>
      <c r="I178" s="21">
        <v>0.52605838127340954</v>
      </c>
      <c r="J178" s="15">
        <v>2.2837448560843243</v>
      </c>
      <c r="L178" t="s">
        <v>343</v>
      </c>
      <c r="M178" t="s">
        <v>344</v>
      </c>
      <c r="N178">
        <v>29.329000473022461</v>
      </c>
      <c r="O178" s="10">
        <v>-0.12741659650163562</v>
      </c>
      <c r="P178" t="b">
        <v>1</v>
      </c>
    </row>
    <row r="179" spans="1:16">
      <c r="A179" t="s">
        <v>323</v>
      </c>
      <c r="B179" t="s">
        <v>324</v>
      </c>
      <c r="C179" t="s">
        <v>316</v>
      </c>
      <c r="D179">
        <v>8</v>
      </c>
      <c r="E179">
        <v>0</v>
      </c>
      <c r="F179">
        <v>1</v>
      </c>
      <c r="G179" s="23">
        <v>20.98</v>
      </c>
      <c r="H179" s="23">
        <v>31.972999572753906</v>
      </c>
      <c r="I179" s="21">
        <v>0.52397519412554361</v>
      </c>
      <c r="J179" s="15">
        <v>2.5809342458886797</v>
      </c>
      <c r="L179" t="s">
        <v>323</v>
      </c>
      <c r="M179" t="s">
        <v>324</v>
      </c>
      <c r="N179">
        <v>33.604000091552734</v>
      </c>
      <c r="O179" s="10">
        <v>-4.8535903891061584E-2</v>
      </c>
      <c r="P179" t="b">
        <v>1</v>
      </c>
    </row>
    <row r="180" spans="1:16">
      <c r="A180" t="s">
        <v>341</v>
      </c>
      <c r="B180" t="s">
        <v>342</v>
      </c>
      <c r="C180" t="s">
        <v>316</v>
      </c>
      <c r="D180">
        <v>13</v>
      </c>
      <c r="E180">
        <v>2</v>
      </c>
      <c r="F180">
        <v>0</v>
      </c>
      <c r="G180" s="23">
        <v>6.37</v>
      </c>
      <c r="H180" s="23">
        <v>9.7069997787475586</v>
      </c>
      <c r="I180" s="21">
        <v>0.52386181769977369</v>
      </c>
      <c r="J180" s="15">
        <v>0.31397173552535579</v>
      </c>
      <c r="L180" t="s">
        <v>341</v>
      </c>
      <c r="M180" t="s">
        <v>342</v>
      </c>
      <c r="N180">
        <v>9.9589996337890625</v>
      </c>
      <c r="O180" s="10">
        <v>-2.5303731730897401E-2</v>
      </c>
      <c r="P180" t="b">
        <v>1</v>
      </c>
    </row>
    <row r="181" spans="1:16">
      <c r="A181" t="s">
        <v>389</v>
      </c>
      <c r="B181" t="s">
        <v>390</v>
      </c>
      <c r="C181" t="s">
        <v>316</v>
      </c>
      <c r="D181">
        <v>6</v>
      </c>
      <c r="E181">
        <v>0</v>
      </c>
      <c r="F181">
        <v>0</v>
      </c>
      <c r="G181" s="23">
        <v>16.22</v>
      </c>
      <c r="H181" s="23">
        <v>24.666999816894531</v>
      </c>
      <c r="I181" s="21">
        <v>0.5207768074534237</v>
      </c>
      <c r="J181" s="15">
        <v>0</v>
      </c>
      <c r="L181" t="s">
        <v>389</v>
      </c>
      <c r="M181" t="s">
        <v>390</v>
      </c>
      <c r="N181">
        <v>29</v>
      </c>
      <c r="O181" s="10">
        <v>-0.14941379941742997</v>
      </c>
      <c r="P181" t="b">
        <v>1</v>
      </c>
    </row>
    <row r="182" spans="1:16">
      <c r="A182" t="s">
        <v>349</v>
      </c>
      <c r="B182" t="s">
        <v>350</v>
      </c>
      <c r="C182" t="s">
        <v>316</v>
      </c>
      <c r="D182">
        <v>5</v>
      </c>
      <c r="E182">
        <v>0</v>
      </c>
      <c r="F182">
        <v>0</v>
      </c>
      <c r="G182" s="23">
        <v>19.079999999999998</v>
      </c>
      <c r="H182" s="23">
        <v>28.399999618530273</v>
      </c>
      <c r="I182" s="21">
        <v>0.48846958168397675</v>
      </c>
      <c r="J182" s="15">
        <v>0</v>
      </c>
      <c r="L182" t="s">
        <v>349</v>
      </c>
      <c r="M182" t="s">
        <v>350</v>
      </c>
      <c r="N182">
        <v>34.200000762939453</v>
      </c>
      <c r="O182" s="10">
        <v>-0.16959067295385277</v>
      </c>
      <c r="P182" t="b">
        <v>1</v>
      </c>
    </row>
    <row r="183" spans="1:16">
      <c r="A183" t="s">
        <v>395</v>
      </c>
      <c r="B183" t="s">
        <v>396</v>
      </c>
      <c r="C183" t="s">
        <v>316</v>
      </c>
      <c r="D183">
        <v>12</v>
      </c>
      <c r="E183">
        <v>2</v>
      </c>
      <c r="F183">
        <v>0</v>
      </c>
      <c r="G183" s="23">
        <v>17.52</v>
      </c>
      <c r="H183" s="23">
        <v>25.339000701904297</v>
      </c>
      <c r="I183" s="21">
        <v>0.4462899944009302</v>
      </c>
      <c r="J183" s="15">
        <v>1.3698629830798057</v>
      </c>
      <c r="L183" t="s">
        <v>395</v>
      </c>
      <c r="M183" t="s">
        <v>396</v>
      </c>
      <c r="N183">
        <v>25.649999618530273</v>
      </c>
      <c r="O183" s="10">
        <v>-1.2124714278798753E-2</v>
      </c>
      <c r="P183" t="b">
        <v>1</v>
      </c>
    </row>
    <row r="184" spans="1:16">
      <c r="A184" t="s">
        <v>397</v>
      </c>
      <c r="B184" t="s">
        <v>533</v>
      </c>
      <c r="C184" t="s">
        <v>316</v>
      </c>
      <c r="D184">
        <v>10</v>
      </c>
      <c r="E184">
        <v>2</v>
      </c>
      <c r="F184">
        <v>0</v>
      </c>
      <c r="G184" s="23">
        <v>10.85</v>
      </c>
      <c r="H184" s="23">
        <v>15.404000282287598</v>
      </c>
      <c r="I184" s="21">
        <v>0.41972352832143761</v>
      </c>
      <c r="J184" s="15">
        <v>0</v>
      </c>
      <c r="L184" t="s">
        <v>397</v>
      </c>
      <c r="M184" t="s">
        <v>398</v>
      </c>
      <c r="N184">
        <v>15.666999816894531</v>
      </c>
      <c r="O184" s="10">
        <v>-1.6786847365845226E-2</v>
      </c>
      <c r="P184" t="b">
        <v>1</v>
      </c>
    </row>
    <row r="185" spans="1:16">
      <c r="A185" t="s">
        <v>401</v>
      </c>
      <c r="B185" t="s">
        <v>402</v>
      </c>
      <c r="C185" t="s">
        <v>316</v>
      </c>
      <c r="D185">
        <v>4</v>
      </c>
      <c r="E185">
        <v>7</v>
      </c>
      <c r="F185">
        <v>0</v>
      </c>
      <c r="G185" s="23">
        <v>18.5</v>
      </c>
      <c r="H185" s="23">
        <v>26.181999206542969</v>
      </c>
      <c r="I185" s="21">
        <v>0.41524320035367401</v>
      </c>
      <c r="J185" s="15">
        <v>0</v>
      </c>
      <c r="L185" t="s">
        <v>401</v>
      </c>
      <c r="M185" t="s">
        <v>402</v>
      </c>
      <c r="N185">
        <v>28.708000183105469</v>
      </c>
      <c r="O185" s="10">
        <v>-8.7989444073120787E-2</v>
      </c>
      <c r="P185" t="b">
        <v>1</v>
      </c>
    </row>
    <row r="186" spans="1:16">
      <c r="A186" t="s">
        <v>329</v>
      </c>
      <c r="B186" t="s">
        <v>534</v>
      </c>
      <c r="C186" t="s">
        <v>316</v>
      </c>
      <c r="D186">
        <v>10</v>
      </c>
      <c r="E186">
        <v>1</v>
      </c>
      <c r="F186">
        <v>0</v>
      </c>
      <c r="G186" s="23">
        <v>55.57</v>
      </c>
      <c r="H186" s="23">
        <v>75.555999755859375</v>
      </c>
      <c r="I186" s="21">
        <v>0.35965448543925455</v>
      </c>
      <c r="J186" s="15">
        <v>1.9075039459772198</v>
      </c>
      <c r="L186" t="s">
        <v>329</v>
      </c>
      <c r="M186" t="s">
        <v>330</v>
      </c>
      <c r="N186">
        <v>75.555999755859375</v>
      </c>
      <c r="O186" s="10">
        <v>0</v>
      </c>
      <c r="P186" t="b">
        <v>1</v>
      </c>
    </row>
    <row r="187" spans="1:16">
      <c r="A187" t="s">
        <v>351</v>
      </c>
      <c r="B187" t="s">
        <v>352</v>
      </c>
      <c r="C187" t="s">
        <v>316</v>
      </c>
      <c r="D187">
        <v>1</v>
      </c>
      <c r="E187">
        <v>4</v>
      </c>
      <c r="F187">
        <v>0</v>
      </c>
      <c r="G187" s="23">
        <v>4.12</v>
      </c>
      <c r="H187" s="23">
        <v>5.4749999046325684</v>
      </c>
      <c r="I187" s="21">
        <v>0.32888347199819618</v>
      </c>
      <c r="J187" s="15">
        <v>0</v>
      </c>
      <c r="L187" t="s">
        <v>351</v>
      </c>
      <c r="M187" t="s">
        <v>352</v>
      </c>
      <c r="N187">
        <v>5.994999885559082</v>
      </c>
      <c r="O187" s="10">
        <v>-8.6738947598498498E-2</v>
      </c>
      <c r="P187" t="b">
        <v>1</v>
      </c>
    </row>
    <row r="188" spans="1:16">
      <c r="A188" t="s">
        <v>385</v>
      </c>
      <c r="B188" t="s">
        <v>535</v>
      </c>
      <c r="C188" t="s">
        <v>316</v>
      </c>
      <c r="D188">
        <v>16</v>
      </c>
      <c r="E188">
        <v>3</v>
      </c>
      <c r="F188">
        <v>0</v>
      </c>
      <c r="G188" s="23">
        <v>50.88</v>
      </c>
      <c r="H188" s="23">
        <v>67.566001892089844</v>
      </c>
      <c r="I188" s="21">
        <v>0.32794815039484748</v>
      </c>
      <c r="J188" s="15">
        <v>0.98231827111984282</v>
      </c>
      <c r="L188" t="s">
        <v>385</v>
      </c>
      <c r="M188" t="s">
        <v>386</v>
      </c>
      <c r="N188">
        <v>68.875999450683594</v>
      </c>
      <c r="O188" s="10">
        <v>-1.9019652259735714E-2</v>
      </c>
      <c r="P188" t="b">
        <v>1</v>
      </c>
    </row>
    <row r="189" spans="1:16">
      <c r="A189" t="s">
        <v>327</v>
      </c>
      <c r="B189" t="s">
        <v>328</v>
      </c>
      <c r="C189" t="s">
        <v>316</v>
      </c>
      <c r="D189">
        <v>19</v>
      </c>
      <c r="E189">
        <v>0</v>
      </c>
      <c r="F189">
        <v>0</v>
      </c>
      <c r="G189" s="23">
        <v>67.55</v>
      </c>
      <c r="H189" s="23">
        <v>89.128997802734375</v>
      </c>
      <c r="I189" s="21">
        <v>0.31945222505898413</v>
      </c>
      <c r="J189" s="15">
        <v>3.2397925986085969</v>
      </c>
      <c r="L189" t="s">
        <v>327</v>
      </c>
      <c r="M189" t="s">
        <v>328</v>
      </c>
      <c r="N189">
        <v>88.042999267578125</v>
      </c>
      <c r="O189" s="10">
        <v>1.2334865283901902E-2</v>
      </c>
      <c r="P189" t="b">
        <v>1</v>
      </c>
    </row>
    <row r="190" spans="1:16">
      <c r="A190" t="s">
        <v>405</v>
      </c>
      <c r="B190" t="s">
        <v>406</v>
      </c>
      <c r="C190" t="s">
        <v>316</v>
      </c>
      <c r="D190">
        <v>16</v>
      </c>
      <c r="E190">
        <v>6</v>
      </c>
      <c r="F190">
        <v>2</v>
      </c>
      <c r="G190" s="23">
        <v>76.87</v>
      </c>
      <c r="H190" s="23">
        <v>101.39499664306641</v>
      </c>
      <c r="I190" s="21">
        <v>0.3190450974771224</v>
      </c>
      <c r="J190" s="15">
        <v>3.7722595649561432</v>
      </c>
      <c r="L190" t="s">
        <v>405</v>
      </c>
      <c r="M190" t="s">
        <v>406</v>
      </c>
      <c r="N190">
        <v>101.64900207519531</v>
      </c>
      <c r="O190" s="10">
        <v>-2.4988482615993079E-3</v>
      </c>
      <c r="P190" t="b">
        <v>1</v>
      </c>
    </row>
    <row r="191" spans="1:16">
      <c r="A191" t="s">
        <v>369</v>
      </c>
      <c r="B191" t="s">
        <v>370</v>
      </c>
      <c r="C191" t="s">
        <v>316</v>
      </c>
      <c r="D191">
        <v>9</v>
      </c>
      <c r="E191">
        <v>6</v>
      </c>
      <c r="F191">
        <v>1</v>
      </c>
      <c r="G191" s="23">
        <v>170.43</v>
      </c>
      <c r="H191" s="23">
        <v>223.34700012207031</v>
      </c>
      <c r="I191" s="21">
        <v>0.31049111143619257</v>
      </c>
      <c r="J191" s="15">
        <v>1.0810256221166681</v>
      </c>
      <c r="L191" t="s">
        <v>369</v>
      </c>
      <c r="M191" t="s">
        <v>370</v>
      </c>
      <c r="N191">
        <v>221.91400146484375</v>
      </c>
      <c r="O191" s="10">
        <v>6.457450398656266E-3</v>
      </c>
      <c r="P191" t="b">
        <v>1</v>
      </c>
    </row>
    <row r="192" spans="1:16">
      <c r="A192" t="s">
        <v>365</v>
      </c>
      <c r="B192" t="s">
        <v>366</v>
      </c>
      <c r="C192" t="s">
        <v>316</v>
      </c>
      <c r="D192">
        <v>6</v>
      </c>
      <c r="E192">
        <v>0</v>
      </c>
      <c r="F192">
        <v>0</v>
      </c>
      <c r="G192" s="23">
        <v>101.61</v>
      </c>
      <c r="H192" s="23">
        <v>133.14700317382813</v>
      </c>
      <c r="I192" s="21">
        <v>0.31037302601936939</v>
      </c>
      <c r="J192" s="15">
        <v>1.5956303604286661</v>
      </c>
      <c r="L192" t="s">
        <v>365</v>
      </c>
      <c r="M192" t="s">
        <v>366</v>
      </c>
      <c r="N192">
        <v>144.70799255371094</v>
      </c>
      <c r="O192" s="10">
        <v>-7.9891851001883993E-2</v>
      </c>
      <c r="P192" t="b">
        <v>1</v>
      </c>
    </row>
    <row r="193" spans="1:16">
      <c r="A193" t="s">
        <v>337</v>
      </c>
      <c r="B193" t="s">
        <v>338</v>
      </c>
      <c r="C193" t="s">
        <v>316</v>
      </c>
      <c r="D193">
        <v>8</v>
      </c>
      <c r="E193">
        <v>0</v>
      </c>
      <c r="F193">
        <v>1</v>
      </c>
      <c r="G193" s="23">
        <v>8.25</v>
      </c>
      <c r="H193" s="23">
        <v>10.708999633789063</v>
      </c>
      <c r="I193" s="21">
        <v>0.29806056167140149</v>
      </c>
      <c r="J193" s="15">
        <v>3.3939394083890044</v>
      </c>
      <c r="L193" t="s">
        <v>337</v>
      </c>
      <c r="M193" t="s">
        <v>338</v>
      </c>
      <c r="N193">
        <v>10.920999526977539</v>
      </c>
      <c r="O193" s="10">
        <v>-1.9412132805681843E-2</v>
      </c>
      <c r="P193" t="b">
        <v>1</v>
      </c>
    </row>
    <row r="194" spans="1:16">
      <c r="A194" t="s">
        <v>359</v>
      </c>
      <c r="B194" t="s">
        <v>360</v>
      </c>
      <c r="C194" t="s">
        <v>316</v>
      </c>
      <c r="D194">
        <v>8</v>
      </c>
      <c r="E194">
        <v>1</v>
      </c>
      <c r="F194">
        <v>0</v>
      </c>
      <c r="G194" s="23">
        <v>9.91</v>
      </c>
      <c r="H194" s="23">
        <v>12.781000137329102</v>
      </c>
      <c r="I194" s="21">
        <v>0.28970738015429881</v>
      </c>
      <c r="J194" s="15">
        <v>2.1771946780977531</v>
      </c>
      <c r="L194" t="s">
        <v>359</v>
      </c>
      <c r="M194" t="s">
        <v>360</v>
      </c>
      <c r="N194">
        <v>13.093999862670898</v>
      </c>
      <c r="O194" s="10">
        <v>-2.3904057478579474E-2</v>
      </c>
      <c r="P194" t="b">
        <v>1</v>
      </c>
    </row>
    <row r="195" spans="1:16">
      <c r="A195" t="s">
        <v>379</v>
      </c>
      <c r="B195" t="s">
        <v>380</v>
      </c>
      <c r="C195" t="s">
        <v>316</v>
      </c>
      <c r="D195">
        <v>5</v>
      </c>
      <c r="E195">
        <v>2</v>
      </c>
      <c r="F195">
        <v>0</v>
      </c>
      <c r="G195" s="23">
        <v>7.18</v>
      </c>
      <c r="H195" s="23">
        <v>9.1960000991821289</v>
      </c>
      <c r="I195" s="21">
        <v>0.28077995810336065</v>
      </c>
      <c r="J195" s="15">
        <v>0</v>
      </c>
      <c r="L195" t="s">
        <v>379</v>
      </c>
      <c r="M195" t="s">
        <v>380</v>
      </c>
      <c r="N195">
        <v>9.2290000915527344</v>
      </c>
      <c r="O195" s="10">
        <v>-3.5756844775427215E-3</v>
      </c>
      <c r="P195" t="b">
        <v>1</v>
      </c>
    </row>
    <row r="196" spans="1:16">
      <c r="A196" t="s">
        <v>317</v>
      </c>
      <c r="B196" t="s">
        <v>318</v>
      </c>
      <c r="C196" t="s">
        <v>316</v>
      </c>
      <c r="D196">
        <v>11</v>
      </c>
      <c r="E196">
        <v>10</v>
      </c>
      <c r="F196">
        <v>2</v>
      </c>
      <c r="G196" s="23">
        <v>8.86</v>
      </c>
      <c r="H196" s="23">
        <v>11.338000297546387</v>
      </c>
      <c r="I196" s="21">
        <v>0.27968400649507758</v>
      </c>
      <c r="J196" s="15">
        <v>4.0632055790645012</v>
      </c>
      <c r="L196" t="s">
        <v>317</v>
      </c>
      <c r="M196" t="s">
        <v>318</v>
      </c>
      <c r="N196">
        <v>11.722000122070313</v>
      </c>
      <c r="O196" s="10">
        <v>-3.27588995499946E-2</v>
      </c>
      <c r="P196" t="b">
        <v>1</v>
      </c>
    </row>
    <row r="197" spans="1:16">
      <c r="A197" t="s">
        <v>339</v>
      </c>
      <c r="B197" t="s">
        <v>340</v>
      </c>
      <c r="C197" t="s">
        <v>316</v>
      </c>
      <c r="D197">
        <v>16</v>
      </c>
      <c r="E197">
        <v>6</v>
      </c>
      <c r="F197">
        <v>2</v>
      </c>
      <c r="G197" s="23">
        <v>22.54</v>
      </c>
      <c r="H197" s="23">
        <v>28.725000381469727</v>
      </c>
      <c r="I197" s="21">
        <v>0.27440108169785837</v>
      </c>
      <c r="J197" s="15">
        <v>2.4273290820320623</v>
      </c>
      <c r="L197" t="s">
        <v>339</v>
      </c>
      <c r="M197" t="s">
        <v>340</v>
      </c>
      <c r="N197">
        <v>30.059000015258789</v>
      </c>
      <c r="O197" s="10">
        <v>-4.4379374999563757E-2</v>
      </c>
      <c r="P197" t="b">
        <v>1</v>
      </c>
    </row>
    <row r="198" spans="1:16">
      <c r="A198" t="s">
        <v>411</v>
      </c>
      <c r="B198" t="s">
        <v>412</v>
      </c>
      <c r="C198" t="s">
        <v>316</v>
      </c>
      <c r="D198">
        <v>4</v>
      </c>
      <c r="E198">
        <v>0</v>
      </c>
      <c r="F198">
        <v>0</v>
      </c>
      <c r="G198" s="23">
        <v>10.130000000000001</v>
      </c>
      <c r="H198" s="23">
        <v>12.875</v>
      </c>
      <c r="I198" s="21">
        <v>0.27097729516288244</v>
      </c>
      <c r="J198" s="15">
        <v>2.7004934604641009</v>
      </c>
      <c r="L198" t="s">
        <v>411</v>
      </c>
      <c r="M198" t="s">
        <v>412</v>
      </c>
      <c r="N198">
        <v>12.875</v>
      </c>
      <c r="O198" s="10">
        <v>0</v>
      </c>
      <c r="P198" t="b">
        <v>1</v>
      </c>
    </row>
    <row r="199" spans="1:16">
      <c r="A199" t="s">
        <v>367</v>
      </c>
      <c r="B199" t="s">
        <v>368</v>
      </c>
      <c r="C199" t="s">
        <v>316</v>
      </c>
      <c r="D199">
        <v>4</v>
      </c>
      <c r="E199">
        <v>6</v>
      </c>
      <c r="F199">
        <v>1</v>
      </c>
      <c r="G199" s="23">
        <v>3.55</v>
      </c>
      <c r="H199" s="23">
        <v>4.4530000686645508</v>
      </c>
      <c r="I199" s="21">
        <v>0.25436621652522562</v>
      </c>
      <c r="J199" s="15">
        <v>0</v>
      </c>
      <c r="L199" t="s">
        <v>367</v>
      </c>
      <c r="M199" t="s">
        <v>368</v>
      </c>
      <c r="N199">
        <v>4.4419999122619629</v>
      </c>
      <c r="O199" s="10">
        <v>2.4763972579608566E-3</v>
      </c>
      <c r="P199" t="b">
        <v>1</v>
      </c>
    </row>
    <row r="200" spans="1:16">
      <c r="A200" t="s">
        <v>333</v>
      </c>
      <c r="B200" t="s">
        <v>334</v>
      </c>
      <c r="C200" t="s">
        <v>316</v>
      </c>
      <c r="D200">
        <v>3</v>
      </c>
      <c r="E200">
        <v>6</v>
      </c>
      <c r="F200">
        <v>0</v>
      </c>
      <c r="G200" s="23">
        <v>6.67</v>
      </c>
      <c r="H200" s="23">
        <v>8.3280000686645508</v>
      </c>
      <c r="I200" s="21">
        <v>0.2485757224384634</v>
      </c>
      <c r="J200" s="15">
        <v>0</v>
      </c>
      <c r="L200" t="s">
        <v>333</v>
      </c>
      <c r="M200" t="s">
        <v>334</v>
      </c>
      <c r="N200">
        <v>8.1059999465942383</v>
      </c>
      <c r="O200" s="10">
        <v>2.7387135891061357E-2</v>
      </c>
      <c r="P200" t="b">
        <v>1</v>
      </c>
    </row>
    <row r="201" spans="1:16">
      <c r="A201" t="s">
        <v>345</v>
      </c>
      <c r="B201" t="s">
        <v>346</v>
      </c>
      <c r="C201" t="s">
        <v>316</v>
      </c>
      <c r="D201">
        <v>4</v>
      </c>
      <c r="E201">
        <v>6</v>
      </c>
      <c r="F201">
        <v>0</v>
      </c>
      <c r="G201" s="23">
        <v>7.82</v>
      </c>
      <c r="H201" s="23">
        <v>9.6099996566772461</v>
      </c>
      <c r="I201" s="21">
        <v>0.22890021185131021</v>
      </c>
      <c r="J201" s="15">
        <v>0</v>
      </c>
      <c r="L201" t="s">
        <v>345</v>
      </c>
      <c r="M201" t="s">
        <v>346</v>
      </c>
      <c r="N201">
        <v>9.6700000762939453</v>
      </c>
      <c r="O201" s="10">
        <v>-6.2048003250579648E-3</v>
      </c>
      <c r="P201" t="b">
        <v>1</v>
      </c>
    </row>
    <row r="202" spans="1:16">
      <c r="A202" t="s">
        <v>353</v>
      </c>
      <c r="B202" t="s">
        <v>354</v>
      </c>
      <c r="C202" t="s">
        <v>316</v>
      </c>
      <c r="D202">
        <v>13</v>
      </c>
      <c r="E202">
        <v>2</v>
      </c>
      <c r="F202">
        <v>0</v>
      </c>
      <c r="G202" s="23">
        <v>61.39</v>
      </c>
      <c r="H202" s="23">
        <v>74.505996704101563</v>
      </c>
      <c r="I202" s="21">
        <v>0.21365037797852357</v>
      </c>
      <c r="J202" s="15">
        <v>1.3257859486829848</v>
      </c>
      <c r="L202" t="s">
        <v>353</v>
      </c>
      <c r="M202" t="s">
        <v>354</v>
      </c>
      <c r="N202">
        <v>73.058998107910156</v>
      </c>
      <c r="O202" s="10">
        <v>1.9805891589892176E-2</v>
      </c>
      <c r="P202" t="b">
        <v>1</v>
      </c>
    </row>
    <row r="203" spans="1:16">
      <c r="A203" t="s">
        <v>381</v>
      </c>
      <c r="B203" t="s">
        <v>382</v>
      </c>
      <c r="C203" t="s">
        <v>316</v>
      </c>
      <c r="D203">
        <v>7</v>
      </c>
      <c r="E203">
        <v>5</v>
      </c>
      <c r="F203">
        <v>0</v>
      </c>
      <c r="G203" s="23">
        <v>59.45</v>
      </c>
      <c r="H203" s="23">
        <v>72.111000061035156</v>
      </c>
      <c r="I203" s="21">
        <v>0.2129688824396157</v>
      </c>
      <c r="J203" s="15">
        <v>1.6797813073840835</v>
      </c>
      <c r="L203" t="s">
        <v>381</v>
      </c>
      <c r="M203" t="s">
        <v>382</v>
      </c>
      <c r="N203">
        <v>67.731002807617188</v>
      </c>
      <c r="O203" s="10">
        <v>6.4667538820573675E-2</v>
      </c>
      <c r="P203" t="b">
        <v>1</v>
      </c>
    </row>
    <row r="204" spans="1:16">
      <c r="A204" t="s">
        <v>355</v>
      </c>
      <c r="B204" t="s">
        <v>356</v>
      </c>
      <c r="C204" t="s">
        <v>316</v>
      </c>
      <c r="D204">
        <v>2</v>
      </c>
      <c r="E204">
        <v>1</v>
      </c>
      <c r="F204">
        <v>0</v>
      </c>
      <c r="G204" s="23">
        <v>39.43</v>
      </c>
      <c r="H204" s="23">
        <v>46.333000183105469</v>
      </c>
      <c r="I204" s="21">
        <v>0.17506974849367155</v>
      </c>
      <c r="J204" s="15">
        <v>0.30433679258886887</v>
      </c>
      <c r="L204" t="s">
        <v>355</v>
      </c>
      <c r="M204" t="s">
        <v>356</v>
      </c>
      <c r="N204">
        <v>49</v>
      </c>
      <c r="O204" s="10">
        <v>-5.4428567691725126E-2</v>
      </c>
      <c r="P204" t="b">
        <v>1</v>
      </c>
    </row>
    <row r="205" spans="1:16">
      <c r="A205" t="s">
        <v>325</v>
      </c>
      <c r="B205" t="s">
        <v>326</v>
      </c>
      <c r="C205" t="s">
        <v>316</v>
      </c>
      <c r="D205">
        <v>11</v>
      </c>
      <c r="E205">
        <v>5</v>
      </c>
      <c r="F205">
        <v>0</v>
      </c>
      <c r="G205" s="23">
        <v>7.58</v>
      </c>
      <c r="H205" s="23">
        <v>8.805999755859375</v>
      </c>
      <c r="I205" s="21">
        <v>0.16174139259358508</v>
      </c>
      <c r="J205" s="15">
        <v>2.1414775253914908</v>
      </c>
      <c r="L205" t="s">
        <v>325</v>
      </c>
      <c r="M205" t="s">
        <v>326</v>
      </c>
      <c r="N205">
        <v>8.5979995727539063</v>
      </c>
      <c r="O205" s="10">
        <v>2.419169498037636E-2</v>
      </c>
      <c r="P205" t="b">
        <v>1</v>
      </c>
    </row>
    <row r="206" spans="1:16">
      <c r="A206" t="s">
        <v>393</v>
      </c>
      <c r="B206" t="s">
        <v>394</v>
      </c>
      <c r="C206" t="s">
        <v>316</v>
      </c>
      <c r="D206">
        <v>10</v>
      </c>
      <c r="E206">
        <v>4</v>
      </c>
      <c r="F206">
        <v>0</v>
      </c>
      <c r="G206" s="23">
        <v>17.149999999999999</v>
      </c>
      <c r="H206" s="23">
        <v>19.840000152587891</v>
      </c>
      <c r="I206" s="21">
        <v>0.15685132085060596</v>
      </c>
      <c r="J206" s="15">
        <v>3.154985411174096</v>
      </c>
      <c r="L206" t="s">
        <v>393</v>
      </c>
      <c r="M206" t="s">
        <v>394</v>
      </c>
      <c r="N206">
        <v>19.86400032043457</v>
      </c>
      <c r="O206" s="10">
        <v>-1.2082242982039294E-3</v>
      </c>
      <c r="P206" t="b">
        <v>1</v>
      </c>
    </row>
    <row r="207" spans="1:16">
      <c r="A207" t="s">
        <v>403</v>
      </c>
      <c r="B207" t="s">
        <v>404</v>
      </c>
      <c r="C207" t="s">
        <v>316</v>
      </c>
      <c r="D207">
        <v>2</v>
      </c>
      <c r="E207">
        <v>5</v>
      </c>
      <c r="F207">
        <v>0</v>
      </c>
      <c r="G207" s="23">
        <v>38.57</v>
      </c>
      <c r="H207" s="23">
        <v>44.070999145507813</v>
      </c>
      <c r="I207" s="21">
        <v>0.14262377872719242</v>
      </c>
      <c r="J207" s="15">
        <v>4.3557167424109737</v>
      </c>
      <c r="L207" t="s">
        <v>403</v>
      </c>
      <c r="M207" t="s">
        <v>404</v>
      </c>
      <c r="N207">
        <v>44.643001556396484</v>
      </c>
      <c r="O207" s="10">
        <v>-1.2812812556209382E-2</v>
      </c>
      <c r="P207" t="b">
        <v>1</v>
      </c>
    </row>
    <row r="208" spans="1:16">
      <c r="A208" t="s">
        <v>361</v>
      </c>
      <c r="B208" t="s">
        <v>362</v>
      </c>
      <c r="C208" t="s">
        <v>316</v>
      </c>
      <c r="D208">
        <v>6</v>
      </c>
      <c r="E208">
        <v>4</v>
      </c>
      <c r="F208">
        <v>1</v>
      </c>
      <c r="G208" s="23">
        <v>15.33</v>
      </c>
      <c r="H208" s="23">
        <v>17.236000061035156</v>
      </c>
      <c r="I208" s="21">
        <v>0.1243313803675901</v>
      </c>
      <c r="J208" s="15">
        <v>0</v>
      </c>
      <c r="L208" t="s">
        <v>361</v>
      </c>
      <c r="M208" t="s">
        <v>362</v>
      </c>
      <c r="N208">
        <v>16.899999618530273</v>
      </c>
      <c r="O208" s="10">
        <v>1.9881683437227404E-2</v>
      </c>
      <c r="P208" t="b">
        <v>1</v>
      </c>
    </row>
    <row r="209" spans="1:16">
      <c r="A209" t="s">
        <v>391</v>
      </c>
      <c r="B209" t="s">
        <v>392</v>
      </c>
      <c r="C209" t="s">
        <v>316</v>
      </c>
      <c r="D209">
        <v>1</v>
      </c>
      <c r="E209">
        <v>5</v>
      </c>
      <c r="F209">
        <v>0</v>
      </c>
      <c r="G209" s="23">
        <v>30.67</v>
      </c>
      <c r="H209" s="23">
        <v>34.333000183105469</v>
      </c>
      <c r="I209" s="21">
        <v>0.1194326763320987</v>
      </c>
      <c r="J209" s="15">
        <v>12.389957457829423</v>
      </c>
      <c r="L209" t="s">
        <v>391</v>
      </c>
      <c r="M209" t="s">
        <v>392</v>
      </c>
      <c r="N209">
        <v>34.666999816894531</v>
      </c>
      <c r="O209" s="10">
        <v>-9.6345122321860668E-3</v>
      </c>
      <c r="P209" t="b">
        <v>1</v>
      </c>
    </row>
    <row r="210" spans="1:16">
      <c r="A210" t="s">
        <v>377</v>
      </c>
      <c r="B210" t="s">
        <v>536</v>
      </c>
      <c r="C210" t="s">
        <v>316</v>
      </c>
      <c r="D210">
        <v>8</v>
      </c>
      <c r="E210">
        <v>4</v>
      </c>
      <c r="F210">
        <v>0</v>
      </c>
      <c r="G210" s="23">
        <v>18.399999999999999</v>
      </c>
      <c r="H210" s="23">
        <v>19.849000930786133</v>
      </c>
      <c r="I210" s="21">
        <v>7.8750050586202949E-2</v>
      </c>
      <c r="J210" s="15">
        <v>0.73625001570452819</v>
      </c>
      <c r="L210" t="s">
        <v>377</v>
      </c>
      <c r="M210" t="s">
        <v>378</v>
      </c>
      <c r="N210">
        <v>19.16200065612793</v>
      </c>
      <c r="O210" s="10">
        <v>3.585222059986222E-2</v>
      </c>
      <c r="P210" t="b">
        <v>1</v>
      </c>
    </row>
    <row r="211" spans="1:16">
      <c r="A211" t="s">
        <v>319</v>
      </c>
      <c r="B211" t="s">
        <v>320</v>
      </c>
      <c r="C211" t="s">
        <v>316</v>
      </c>
      <c r="D211">
        <v>6</v>
      </c>
      <c r="E211">
        <v>1</v>
      </c>
      <c r="F211">
        <v>0</v>
      </c>
      <c r="G211" s="23">
        <v>74.59</v>
      </c>
      <c r="H211" s="23">
        <v>79.833000183105469</v>
      </c>
      <c r="I211" s="21">
        <v>7.0290926171141771E-2</v>
      </c>
      <c r="J211" s="15">
        <v>1.2334093265709887</v>
      </c>
      <c r="L211" t="s">
        <v>319</v>
      </c>
      <c r="M211" t="s">
        <v>320</v>
      </c>
      <c r="N211">
        <v>77.833000183105469</v>
      </c>
      <c r="O211" s="10">
        <v>2.5696041464352067E-2</v>
      </c>
      <c r="P211" t="b">
        <v>1</v>
      </c>
    </row>
    <row r="212" spans="1:16">
      <c r="I212" s="22" t="s">
        <v>494</v>
      </c>
      <c r="J212" s="15"/>
      <c r="P212" t="b">
        <v>1</v>
      </c>
    </row>
    <row r="213" spans="1:16">
      <c r="A213" s="16" t="s">
        <v>420</v>
      </c>
      <c r="I213" s="22" t="s">
        <v>494</v>
      </c>
      <c r="J213" s="15"/>
      <c r="P213" t="b">
        <v>0</v>
      </c>
    </row>
    <row r="214" spans="1:16">
      <c r="A214" t="s">
        <v>441</v>
      </c>
      <c r="B214" s="11" t="s">
        <v>541</v>
      </c>
      <c r="C214" t="s">
        <v>420</v>
      </c>
      <c r="D214">
        <v>1</v>
      </c>
      <c r="E214">
        <v>6</v>
      </c>
      <c r="F214">
        <v>0</v>
      </c>
      <c r="G214" s="23">
        <v>4.6500000000000004</v>
      </c>
      <c r="H214" s="23">
        <v>6.6069998741149902</v>
      </c>
      <c r="I214" s="21">
        <v>0.4208601879817182</v>
      </c>
      <c r="J214" s="15">
        <v>7.7419357915078439</v>
      </c>
      <c r="L214" t="s">
        <v>441</v>
      </c>
      <c r="M214" t="s">
        <v>442</v>
      </c>
      <c r="N214">
        <v>7</v>
      </c>
      <c r="O214" s="10">
        <v>-5.6142875126429966E-2</v>
      </c>
      <c r="P214" t="b">
        <v>1</v>
      </c>
    </row>
    <row r="215" spans="1:16">
      <c r="A215" t="s">
        <v>418</v>
      </c>
      <c r="B215" s="11" t="s">
        <v>542</v>
      </c>
      <c r="C215" t="s">
        <v>420</v>
      </c>
      <c r="D215">
        <v>3</v>
      </c>
      <c r="E215">
        <v>3</v>
      </c>
      <c r="F215">
        <v>0</v>
      </c>
      <c r="G215" s="23">
        <v>9.33</v>
      </c>
      <c r="H215" s="23">
        <v>12.875</v>
      </c>
      <c r="I215" s="21">
        <v>0.379957127545552</v>
      </c>
      <c r="J215" s="15">
        <v>6.4308684227423143</v>
      </c>
      <c r="L215" t="s">
        <v>418</v>
      </c>
      <c r="M215" t="s">
        <v>419</v>
      </c>
      <c r="N215">
        <v>12.916999816894531</v>
      </c>
      <c r="O215" s="10">
        <v>-3.2515148633507317E-3</v>
      </c>
      <c r="P215" t="b">
        <v>1</v>
      </c>
    </row>
    <row r="216" spans="1:16">
      <c r="A216" t="s">
        <v>439</v>
      </c>
      <c r="B216" t="s">
        <v>440</v>
      </c>
      <c r="C216" t="s">
        <v>420</v>
      </c>
      <c r="D216">
        <v>11</v>
      </c>
      <c r="E216">
        <v>3</v>
      </c>
      <c r="F216">
        <v>0</v>
      </c>
      <c r="G216" s="23">
        <v>9.9600000000000009</v>
      </c>
      <c r="H216" s="23">
        <v>13.480999946594238</v>
      </c>
      <c r="I216" s="21">
        <v>0.35351405086287524</v>
      </c>
      <c r="J216" s="15">
        <v>3.1410842894550304</v>
      </c>
      <c r="L216" t="s">
        <v>439</v>
      </c>
      <c r="M216" t="s">
        <v>440</v>
      </c>
      <c r="N216">
        <v>14.060000419616699</v>
      </c>
      <c r="O216" s="10">
        <v>-4.1180686752656979E-2</v>
      </c>
      <c r="P216" t="b">
        <v>1</v>
      </c>
    </row>
    <row r="217" spans="1:16">
      <c r="A217" t="s">
        <v>425</v>
      </c>
      <c r="B217" s="11" t="s">
        <v>543</v>
      </c>
      <c r="C217" t="s">
        <v>420</v>
      </c>
      <c r="D217">
        <v>11</v>
      </c>
      <c r="E217">
        <v>0</v>
      </c>
      <c r="F217">
        <v>0</v>
      </c>
      <c r="G217" s="23">
        <v>67.989999999999995</v>
      </c>
      <c r="H217" s="23">
        <v>90.5</v>
      </c>
      <c r="I217" s="21">
        <v>0.33107809972054725</v>
      </c>
      <c r="J217" s="15">
        <v>4.7071629858206325</v>
      </c>
      <c r="L217" t="s">
        <v>425</v>
      </c>
      <c r="M217" t="s">
        <v>426</v>
      </c>
      <c r="N217">
        <v>94.544998168945313</v>
      </c>
      <c r="O217" s="10">
        <v>-4.2783840999363956E-2</v>
      </c>
      <c r="P217" t="b">
        <v>1</v>
      </c>
    </row>
    <row r="218" spans="1:16">
      <c r="A218" t="s">
        <v>447</v>
      </c>
      <c r="B218" t="s">
        <v>448</v>
      </c>
      <c r="C218" t="s">
        <v>420</v>
      </c>
      <c r="D218">
        <v>7</v>
      </c>
      <c r="E218">
        <v>2</v>
      </c>
      <c r="F218">
        <v>0</v>
      </c>
      <c r="G218" s="23">
        <v>49.54</v>
      </c>
      <c r="H218" s="23">
        <v>65.111000061035156</v>
      </c>
      <c r="I218" s="21">
        <v>0.31431166857156151</v>
      </c>
      <c r="J218" s="15">
        <v>1.2111425592286191</v>
      </c>
      <c r="L218" t="s">
        <v>447</v>
      </c>
      <c r="M218" t="s">
        <v>448</v>
      </c>
      <c r="N218">
        <v>65.111000061035156</v>
      </c>
      <c r="O218" s="10">
        <v>0</v>
      </c>
      <c r="P218" t="b">
        <v>1</v>
      </c>
    </row>
    <row r="219" spans="1:16">
      <c r="A219" t="s">
        <v>457</v>
      </c>
      <c r="B219" s="11" t="s">
        <v>544</v>
      </c>
      <c r="C219" t="s">
        <v>420</v>
      </c>
      <c r="D219">
        <v>12</v>
      </c>
      <c r="E219">
        <v>0</v>
      </c>
      <c r="F219">
        <v>0</v>
      </c>
      <c r="G219" s="23">
        <v>12.77</v>
      </c>
      <c r="H219" s="23">
        <v>16.399999618530273</v>
      </c>
      <c r="I219" s="21">
        <v>0.28425995446595725</v>
      </c>
      <c r="J219" s="15">
        <v>5.4812842080064748</v>
      </c>
      <c r="L219" t="s">
        <v>457</v>
      </c>
      <c r="M219" t="s">
        <v>458</v>
      </c>
      <c r="N219">
        <v>17.083000183105469</v>
      </c>
      <c r="O219" s="10">
        <v>-3.9981300547585349E-2</v>
      </c>
      <c r="P219" t="b">
        <v>1</v>
      </c>
    </row>
    <row r="220" spans="1:16">
      <c r="A220" t="s">
        <v>423</v>
      </c>
      <c r="B220" s="11" t="s">
        <v>545</v>
      </c>
      <c r="C220" t="s">
        <v>420</v>
      </c>
      <c r="D220">
        <v>12</v>
      </c>
      <c r="E220">
        <v>2</v>
      </c>
      <c r="F220">
        <v>0</v>
      </c>
      <c r="G220" s="23">
        <v>17.16</v>
      </c>
      <c r="H220" s="23">
        <v>21.089000701904297</v>
      </c>
      <c r="I220" s="21">
        <v>0.22896274486621776</v>
      </c>
      <c r="J220" s="15">
        <v>4.0790209403404827</v>
      </c>
      <c r="L220" t="s">
        <v>423</v>
      </c>
      <c r="M220" t="s">
        <v>424</v>
      </c>
      <c r="N220">
        <v>21.660999298095703</v>
      </c>
      <c r="O220" s="10">
        <v>-2.6406842469252685E-2</v>
      </c>
      <c r="P220" t="b">
        <v>1</v>
      </c>
    </row>
    <row r="221" spans="1:16">
      <c r="A221" t="s">
        <v>431</v>
      </c>
      <c r="B221" s="11" t="s">
        <v>546</v>
      </c>
      <c r="C221" t="s">
        <v>420</v>
      </c>
      <c r="D221">
        <v>10</v>
      </c>
      <c r="E221">
        <v>0</v>
      </c>
      <c r="F221">
        <v>0</v>
      </c>
      <c r="G221" s="23">
        <v>18.329999999999998</v>
      </c>
      <c r="H221" s="23">
        <v>22.343999862670898</v>
      </c>
      <c r="I221" s="21">
        <v>0.2189852625570595</v>
      </c>
      <c r="J221" s="15">
        <v>5.8919805941917316</v>
      </c>
      <c r="L221" t="s">
        <v>431</v>
      </c>
      <c r="M221" t="s">
        <v>432</v>
      </c>
      <c r="N221">
        <v>23.944000244140625</v>
      </c>
      <c r="O221" s="10">
        <v>-6.6822601284481073E-2</v>
      </c>
      <c r="P221" t="b">
        <v>1</v>
      </c>
    </row>
    <row r="222" spans="1:16">
      <c r="A222" t="s">
        <v>437</v>
      </c>
      <c r="B222" t="s">
        <v>438</v>
      </c>
      <c r="C222" t="s">
        <v>420</v>
      </c>
      <c r="D222">
        <v>6</v>
      </c>
      <c r="E222">
        <v>2</v>
      </c>
      <c r="F222">
        <v>0</v>
      </c>
      <c r="G222" s="23">
        <v>4.74</v>
      </c>
      <c r="H222" s="23">
        <v>5.7690000534057617</v>
      </c>
      <c r="I222" s="21">
        <v>0.217088618861975</v>
      </c>
      <c r="J222" s="15">
        <v>0.24126581297519339</v>
      </c>
      <c r="L222" t="s">
        <v>437</v>
      </c>
      <c r="M222" t="s">
        <v>438</v>
      </c>
      <c r="N222">
        <v>6.2189998626708984</v>
      </c>
      <c r="O222" s="10">
        <v>-7.2358871072859862E-2</v>
      </c>
      <c r="P222" t="b">
        <v>1</v>
      </c>
    </row>
    <row r="223" spans="1:16">
      <c r="A223" t="s">
        <v>455</v>
      </c>
      <c r="B223" s="11" t="s">
        <v>547</v>
      </c>
      <c r="C223" t="s">
        <v>420</v>
      </c>
      <c r="D223">
        <v>13</v>
      </c>
      <c r="E223">
        <v>1</v>
      </c>
      <c r="F223">
        <v>1</v>
      </c>
      <c r="G223" s="23">
        <v>45.75</v>
      </c>
      <c r="H223" s="23">
        <v>55.632999420166016</v>
      </c>
      <c r="I223" s="21">
        <v>0.21602184524953039</v>
      </c>
      <c r="J223" s="15">
        <v>3.1695738516218674</v>
      </c>
      <c r="L223" t="s">
        <v>455</v>
      </c>
      <c r="M223" t="s">
        <v>456</v>
      </c>
      <c r="N223">
        <v>56.643001556396484</v>
      </c>
      <c r="O223" s="10">
        <v>-1.7831013690629765E-2</v>
      </c>
      <c r="P223" t="b">
        <v>1</v>
      </c>
    </row>
    <row r="224" spans="1:16">
      <c r="A224" t="s">
        <v>459</v>
      </c>
      <c r="B224" t="s">
        <v>460</v>
      </c>
      <c r="C224" t="s">
        <v>420</v>
      </c>
      <c r="D224">
        <v>8</v>
      </c>
      <c r="E224">
        <v>1</v>
      </c>
      <c r="F224">
        <v>0</v>
      </c>
      <c r="G224" s="23">
        <v>13.6</v>
      </c>
      <c r="H224" s="23">
        <v>16.527999877929688</v>
      </c>
      <c r="I224" s="21">
        <v>0.21529410867130058</v>
      </c>
      <c r="J224" s="15">
        <v>6.0264704858555511</v>
      </c>
      <c r="L224" t="s">
        <v>459</v>
      </c>
      <c r="M224" t="s">
        <v>460</v>
      </c>
      <c r="N224">
        <v>17.031000137329102</v>
      </c>
      <c r="O224" s="10">
        <v>-2.9534393479154621E-2</v>
      </c>
      <c r="P224" t="b">
        <v>1</v>
      </c>
    </row>
    <row r="225" spans="1:16">
      <c r="A225" t="s">
        <v>435</v>
      </c>
      <c r="B225" s="11" t="s">
        <v>548</v>
      </c>
      <c r="C225" t="s">
        <v>420</v>
      </c>
      <c r="D225">
        <v>8</v>
      </c>
      <c r="E225">
        <v>1</v>
      </c>
      <c r="F225">
        <v>0</v>
      </c>
      <c r="G225" s="23">
        <v>131.28</v>
      </c>
      <c r="H225" s="23">
        <v>157.99400329589844</v>
      </c>
      <c r="I225" s="21">
        <v>0.20348875149221843</v>
      </c>
      <c r="J225" s="15">
        <v>0.30278794054284752</v>
      </c>
      <c r="L225" t="s">
        <v>435</v>
      </c>
      <c r="M225" t="s">
        <v>436</v>
      </c>
      <c r="N225">
        <v>174.41299438476563</v>
      </c>
      <c r="O225" s="10">
        <v>-9.413857692647544E-2</v>
      </c>
      <c r="P225" t="b">
        <v>1</v>
      </c>
    </row>
    <row r="226" spans="1:16">
      <c r="A226" t="s">
        <v>445</v>
      </c>
      <c r="B226" s="11" t="s">
        <v>549</v>
      </c>
      <c r="C226" t="s">
        <v>420</v>
      </c>
      <c r="D226">
        <v>1</v>
      </c>
      <c r="E226">
        <v>4</v>
      </c>
      <c r="F226">
        <v>0</v>
      </c>
      <c r="G226" s="23">
        <v>13.85</v>
      </c>
      <c r="H226" s="23">
        <v>16.299999237060547</v>
      </c>
      <c r="I226" s="21">
        <v>0.17689525177332471</v>
      </c>
      <c r="J226" s="15">
        <v>6.4851983789932861</v>
      </c>
      <c r="L226" t="s">
        <v>445</v>
      </c>
      <c r="M226" t="s">
        <v>446</v>
      </c>
      <c r="N226">
        <v>16.916999816894531</v>
      </c>
      <c r="O226" s="10">
        <v>-3.647222241013464E-2</v>
      </c>
      <c r="P226" t="b">
        <v>1</v>
      </c>
    </row>
    <row r="227" spans="1:16">
      <c r="A227" t="s">
        <v>433</v>
      </c>
      <c r="B227" s="11" t="s">
        <v>550</v>
      </c>
      <c r="C227" t="s">
        <v>420</v>
      </c>
      <c r="D227">
        <v>9</v>
      </c>
      <c r="E227">
        <v>2</v>
      </c>
      <c r="F227">
        <v>0</v>
      </c>
      <c r="G227" s="23">
        <v>17.739999999999998</v>
      </c>
      <c r="H227" s="23">
        <v>20.799999237060547</v>
      </c>
      <c r="I227" s="21">
        <v>0.17249150152539733</v>
      </c>
      <c r="J227" s="15">
        <v>10.146561174274431</v>
      </c>
      <c r="L227" t="s">
        <v>433</v>
      </c>
      <c r="M227" t="s">
        <v>434</v>
      </c>
      <c r="N227">
        <v>26.181999206542969</v>
      </c>
      <c r="O227" s="10">
        <v>-0.20556107755657721</v>
      </c>
      <c r="P227" t="b">
        <v>1</v>
      </c>
    </row>
    <row r="228" spans="1:16">
      <c r="A228" t="s">
        <v>429</v>
      </c>
      <c r="B228" s="11" t="s">
        <v>551</v>
      </c>
      <c r="C228" t="s">
        <v>420</v>
      </c>
      <c r="D228">
        <v>2</v>
      </c>
      <c r="E228">
        <v>5</v>
      </c>
      <c r="F228">
        <v>1</v>
      </c>
      <c r="G228" s="23">
        <v>23.64</v>
      </c>
      <c r="H228" s="23">
        <v>27.562000274658203</v>
      </c>
      <c r="I228" s="21">
        <v>0.165905256965237</v>
      </c>
      <c r="J228" s="15">
        <v>7.8258881512430518</v>
      </c>
      <c r="L228" t="s">
        <v>429</v>
      </c>
      <c r="M228" t="s">
        <v>430</v>
      </c>
      <c r="N228">
        <v>28.687999725341797</v>
      </c>
      <c r="O228" s="10">
        <v>-3.9249841796705411E-2</v>
      </c>
      <c r="P228" t="b">
        <v>1</v>
      </c>
    </row>
    <row r="229" spans="1:16">
      <c r="A229" t="s">
        <v>449</v>
      </c>
      <c r="B229" s="11" t="s">
        <v>540</v>
      </c>
      <c r="C229" t="s">
        <v>420</v>
      </c>
      <c r="D229">
        <v>5</v>
      </c>
      <c r="E229">
        <v>2</v>
      </c>
      <c r="F229">
        <v>0</v>
      </c>
      <c r="G229" s="23">
        <v>13.64</v>
      </c>
      <c r="H229" s="23">
        <v>15.678999900817871</v>
      </c>
      <c r="I229" s="21">
        <v>0.14948679624764447</v>
      </c>
      <c r="J229" s="15">
        <v>6.5252197977384867</v>
      </c>
      <c r="L229" t="s">
        <v>449</v>
      </c>
      <c r="M229" t="s">
        <v>450</v>
      </c>
      <c r="N229">
        <v>16.820999145507813</v>
      </c>
      <c r="O229" s="10">
        <v>-6.7891284864307344E-2</v>
      </c>
      <c r="P229" t="b">
        <v>1</v>
      </c>
    </row>
    <row r="230" spans="1:16">
      <c r="A230" t="s">
        <v>451</v>
      </c>
      <c r="B230" t="s">
        <v>452</v>
      </c>
      <c r="C230" t="s">
        <v>420</v>
      </c>
      <c r="D230">
        <v>6</v>
      </c>
      <c r="E230">
        <v>1</v>
      </c>
      <c r="F230">
        <v>0</v>
      </c>
      <c r="G230" s="23">
        <v>200.88</v>
      </c>
      <c r="H230" s="23">
        <v>228.80900573730469</v>
      </c>
      <c r="I230" s="21">
        <v>0.13903328224464701</v>
      </c>
      <c r="J230" s="15">
        <v>0.6041666607797882</v>
      </c>
      <c r="L230" t="s">
        <v>451</v>
      </c>
      <c r="M230" t="s">
        <v>452</v>
      </c>
      <c r="N230">
        <v>225.93400573730469</v>
      </c>
      <c r="O230" s="10">
        <v>1.2724954752242059E-2</v>
      </c>
      <c r="P230" t="b">
        <v>1</v>
      </c>
    </row>
    <row r="231" spans="1:16">
      <c r="A231" t="s">
        <v>427</v>
      </c>
      <c r="B231" s="11" t="s">
        <v>539</v>
      </c>
      <c r="C231" t="s">
        <v>420</v>
      </c>
      <c r="D231">
        <v>9</v>
      </c>
      <c r="E231">
        <v>2</v>
      </c>
      <c r="F231">
        <v>1</v>
      </c>
      <c r="G231" s="23">
        <v>12.56</v>
      </c>
      <c r="H231" s="23">
        <v>14.22700023651123</v>
      </c>
      <c r="I231" s="21">
        <v>0.13272294876681767</v>
      </c>
      <c r="J231" s="15">
        <v>2.8662421521107864</v>
      </c>
      <c r="L231" t="s">
        <v>427</v>
      </c>
      <c r="M231" t="s">
        <v>428</v>
      </c>
      <c r="N231">
        <v>15.25</v>
      </c>
      <c r="O231" s="10">
        <v>-6.7081951704181603E-2</v>
      </c>
      <c r="P231" t="b">
        <v>1</v>
      </c>
    </row>
    <row r="232" spans="1:16">
      <c r="A232" t="s">
        <v>453</v>
      </c>
      <c r="B232" s="11" t="s">
        <v>538</v>
      </c>
      <c r="C232" t="s">
        <v>420</v>
      </c>
      <c r="D232">
        <v>7</v>
      </c>
      <c r="E232">
        <v>2</v>
      </c>
      <c r="F232">
        <v>0</v>
      </c>
      <c r="G232" s="23">
        <v>14.36</v>
      </c>
      <c r="H232" s="23">
        <v>16.187999725341797</v>
      </c>
      <c r="I232" s="21">
        <v>0.12729803101265999</v>
      </c>
      <c r="J232" s="15">
        <v>6.0167132479898777</v>
      </c>
      <c r="L232" t="s">
        <v>453</v>
      </c>
      <c r="M232" t="s">
        <v>454</v>
      </c>
      <c r="N232">
        <v>17.916999816894531</v>
      </c>
      <c r="O232" s="10">
        <v>-9.6500536318720229E-2</v>
      </c>
      <c r="P232" t="b">
        <v>1</v>
      </c>
    </row>
    <row r="233" spans="1:16">
      <c r="A233" t="s">
        <v>443</v>
      </c>
      <c r="B233" t="s">
        <v>444</v>
      </c>
      <c r="C233" t="s">
        <v>420</v>
      </c>
      <c r="D233">
        <v>4</v>
      </c>
      <c r="E233">
        <v>3</v>
      </c>
      <c r="F233">
        <v>0</v>
      </c>
      <c r="G233" s="23">
        <v>13.42</v>
      </c>
      <c r="H233" s="23">
        <v>14.75</v>
      </c>
      <c r="I233" s="21">
        <v>9.9105812220566331E-2</v>
      </c>
      <c r="J233" s="15">
        <v>5.5886736214605071</v>
      </c>
      <c r="L233" t="s">
        <v>443</v>
      </c>
      <c r="M233" t="s">
        <v>444</v>
      </c>
      <c r="N233">
        <v>15.562000274658203</v>
      </c>
      <c r="O233" s="10">
        <v>-5.2178399969604009E-2</v>
      </c>
      <c r="P233" t="b">
        <v>1</v>
      </c>
    </row>
    <row r="234" spans="1:16">
      <c r="A234" t="s">
        <v>421</v>
      </c>
      <c r="B234" s="11" t="s">
        <v>537</v>
      </c>
      <c r="C234" t="s">
        <v>420</v>
      </c>
      <c r="D234">
        <v>9</v>
      </c>
      <c r="E234">
        <v>2</v>
      </c>
      <c r="F234">
        <v>0</v>
      </c>
      <c r="G234" s="23">
        <v>70.72</v>
      </c>
      <c r="H234" s="23">
        <v>74.726997375488281</v>
      </c>
      <c r="I234" s="21">
        <v>5.6660030761994946E-2</v>
      </c>
      <c r="J234" s="15">
        <v>1.6544117040224207</v>
      </c>
      <c r="L234" t="s">
        <v>421</v>
      </c>
      <c r="M234" t="s">
        <v>422</v>
      </c>
      <c r="N234">
        <v>74.818000793457031</v>
      </c>
      <c r="O234" s="10">
        <v>-1.2163305221155872E-3</v>
      </c>
      <c r="P234" t="b">
        <v>1</v>
      </c>
    </row>
    <row r="235" spans="1:16">
      <c r="I235" s="22" t="s">
        <v>494</v>
      </c>
      <c r="J235" s="15"/>
      <c r="P235" t="b">
        <v>1</v>
      </c>
    </row>
    <row r="236" spans="1:16">
      <c r="A236" s="16" t="s">
        <v>463</v>
      </c>
      <c r="I236" s="22" t="s">
        <v>494</v>
      </c>
      <c r="J236" s="15"/>
      <c r="P236" t="b">
        <v>0</v>
      </c>
    </row>
    <row r="237" spans="1:16">
      <c r="A237" t="s">
        <v>480</v>
      </c>
      <c r="B237" t="s">
        <v>481</v>
      </c>
      <c r="C237" t="s">
        <v>463</v>
      </c>
      <c r="D237">
        <v>7</v>
      </c>
      <c r="E237">
        <v>2</v>
      </c>
      <c r="F237">
        <v>1</v>
      </c>
      <c r="G237" s="23">
        <v>9.82</v>
      </c>
      <c r="H237" s="23">
        <v>15.5</v>
      </c>
      <c r="I237" s="21">
        <v>0.57841140529531565</v>
      </c>
      <c r="J237" s="15">
        <v>7.3319758514279991</v>
      </c>
      <c r="L237" t="s">
        <v>480</v>
      </c>
      <c r="M237" t="s">
        <v>481</v>
      </c>
      <c r="N237">
        <v>17.431999206542969</v>
      </c>
      <c r="O237" s="10">
        <v>-0.1108306157917795</v>
      </c>
      <c r="P237" t="b">
        <v>1</v>
      </c>
    </row>
    <row r="238" spans="1:16">
      <c r="A238" t="s">
        <v>472</v>
      </c>
      <c r="B238" t="s">
        <v>473</v>
      </c>
      <c r="C238" t="s">
        <v>463</v>
      </c>
      <c r="D238">
        <v>9</v>
      </c>
      <c r="E238">
        <v>2</v>
      </c>
      <c r="F238">
        <v>0</v>
      </c>
      <c r="G238" s="23">
        <v>10.77</v>
      </c>
      <c r="H238" s="23">
        <v>15.571999549865723</v>
      </c>
      <c r="I238" s="21">
        <v>0.44586811047964003</v>
      </c>
      <c r="J238" s="15">
        <v>2.0427112238431486</v>
      </c>
      <c r="L238" t="s">
        <v>472</v>
      </c>
      <c r="M238" t="s">
        <v>473</v>
      </c>
      <c r="N238">
        <v>16.628999710083008</v>
      </c>
      <c r="O238" s="10">
        <v>-6.3563664600725933E-2</v>
      </c>
      <c r="P238" t="b">
        <v>1</v>
      </c>
    </row>
    <row r="239" spans="1:16">
      <c r="A239" t="s">
        <v>468</v>
      </c>
      <c r="B239" t="s">
        <v>469</v>
      </c>
      <c r="C239" t="s">
        <v>463</v>
      </c>
      <c r="D239">
        <v>13</v>
      </c>
      <c r="E239">
        <v>0</v>
      </c>
      <c r="F239">
        <v>0</v>
      </c>
      <c r="G239" s="23">
        <v>22.33</v>
      </c>
      <c r="H239" s="23">
        <v>32</v>
      </c>
      <c r="I239" s="21">
        <v>0.43304970891177796</v>
      </c>
      <c r="J239" s="15">
        <v>5.3739366219602145</v>
      </c>
      <c r="L239" t="s">
        <v>468</v>
      </c>
      <c r="M239" t="s">
        <v>469</v>
      </c>
      <c r="N239">
        <v>34.285999298095703</v>
      </c>
      <c r="O239" s="10">
        <v>-6.6674425272553489E-2</v>
      </c>
      <c r="P239" t="b">
        <v>1</v>
      </c>
    </row>
    <row r="240" spans="1:16">
      <c r="A240" t="s">
        <v>484</v>
      </c>
      <c r="B240" s="11" t="s">
        <v>555</v>
      </c>
      <c r="C240" t="s">
        <v>463</v>
      </c>
      <c r="D240">
        <v>11</v>
      </c>
      <c r="E240">
        <v>1</v>
      </c>
      <c r="F240">
        <v>0</v>
      </c>
      <c r="G240" s="23">
        <v>36.96</v>
      </c>
      <c r="H240" s="23">
        <v>51.261001586914063</v>
      </c>
      <c r="I240" s="21">
        <v>0.3869318611178047</v>
      </c>
      <c r="J240" s="15">
        <v>5.6621593572360611</v>
      </c>
      <c r="L240" t="s">
        <v>484</v>
      </c>
      <c r="M240" t="s">
        <v>485</v>
      </c>
      <c r="N240">
        <v>56.159000396728516</v>
      </c>
      <c r="O240" s="10">
        <v>-8.7216630908903803E-2</v>
      </c>
      <c r="P240" t="b">
        <v>1</v>
      </c>
    </row>
    <row r="241" spans="1:16">
      <c r="A241" t="s">
        <v>490</v>
      </c>
      <c r="B241" t="s">
        <v>491</v>
      </c>
      <c r="C241" t="s">
        <v>463</v>
      </c>
      <c r="D241">
        <v>9</v>
      </c>
      <c r="E241">
        <v>1</v>
      </c>
      <c r="F241">
        <v>0</v>
      </c>
      <c r="G241" s="23">
        <v>10.07</v>
      </c>
      <c r="H241" s="23">
        <v>13.699999809265137</v>
      </c>
      <c r="I241" s="21">
        <v>0.3604766444156044</v>
      </c>
      <c r="J241" s="15">
        <v>7.1499506316805306</v>
      </c>
      <c r="L241" t="s">
        <v>490</v>
      </c>
      <c r="M241" t="s">
        <v>491</v>
      </c>
      <c r="N241">
        <v>13.850000381469727</v>
      </c>
      <c r="O241" s="10">
        <v>-1.0830365925857987E-2</v>
      </c>
      <c r="P241" t="b">
        <v>1</v>
      </c>
    </row>
    <row r="242" spans="1:16">
      <c r="A242" t="s">
        <v>474</v>
      </c>
      <c r="B242" s="11" t="s">
        <v>554</v>
      </c>
      <c r="C242" t="s">
        <v>463</v>
      </c>
      <c r="D242">
        <v>10</v>
      </c>
      <c r="E242">
        <v>4</v>
      </c>
      <c r="F242">
        <v>0</v>
      </c>
      <c r="G242" s="23">
        <v>31.51</v>
      </c>
      <c r="H242" s="23">
        <v>42.791000366210938</v>
      </c>
      <c r="I242" s="21">
        <v>0.35801334072392688</v>
      </c>
      <c r="J242" s="15">
        <v>5.8601395132730056</v>
      </c>
      <c r="L242" t="s">
        <v>474</v>
      </c>
      <c r="M242" t="s">
        <v>475</v>
      </c>
      <c r="N242">
        <v>45.060001373291016</v>
      </c>
      <c r="O242" s="10">
        <v>-5.0355102927826627E-2</v>
      </c>
      <c r="P242" t="b">
        <v>1</v>
      </c>
    </row>
    <row r="243" spans="1:16">
      <c r="A243" t="s">
        <v>466</v>
      </c>
      <c r="B243" s="11" t="s">
        <v>556</v>
      </c>
      <c r="C243" t="s">
        <v>463</v>
      </c>
      <c r="D243">
        <v>9</v>
      </c>
      <c r="E243">
        <v>2</v>
      </c>
      <c r="F243">
        <v>0</v>
      </c>
      <c r="G243" s="23">
        <v>28.79</v>
      </c>
      <c r="H243" s="23">
        <v>39</v>
      </c>
      <c r="I243" s="21">
        <v>0.35463702674539777</v>
      </c>
      <c r="J243" s="15">
        <v>2.2924627517403393</v>
      </c>
      <c r="L243" t="s">
        <v>466</v>
      </c>
      <c r="M243" t="s">
        <v>467</v>
      </c>
      <c r="N243">
        <v>44.166999816894531</v>
      </c>
      <c r="O243" s="10">
        <v>-0.11698779265776792</v>
      </c>
      <c r="P243" t="b">
        <v>1</v>
      </c>
    </row>
    <row r="244" spans="1:16">
      <c r="A244" t="s">
        <v>476</v>
      </c>
      <c r="B244" t="s">
        <v>477</v>
      </c>
      <c r="C244" t="s">
        <v>463</v>
      </c>
      <c r="D244">
        <v>3</v>
      </c>
      <c r="E244">
        <v>9</v>
      </c>
      <c r="F244">
        <v>1</v>
      </c>
      <c r="G244" s="23">
        <v>7.86</v>
      </c>
      <c r="H244" s="23">
        <v>10.211000442504883</v>
      </c>
      <c r="I244" s="21">
        <v>0.2991094710566008</v>
      </c>
      <c r="J244" s="15">
        <v>7.4635851777540205</v>
      </c>
      <c r="L244" t="s">
        <v>476</v>
      </c>
      <c r="M244" t="s">
        <v>477</v>
      </c>
      <c r="N244">
        <v>11.508000373840332</v>
      </c>
      <c r="O244" s="10">
        <v>-0.11270419614199471</v>
      </c>
      <c r="P244" t="b">
        <v>1</v>
      </c>
    </row>
    <row r="245" spans="1:16">
      <c r="A245" t="s">
        <v>470</v>
      </c>
      <c r="B245" s="11" t="s">
        <v>553</v>
      </c>
      <c r="C245" t="s">
        <v>463</v>
      </c>
      <c r="D245">
        <v>5</v>
      </c>
      <c r="E245">
        <v>2</v>
      </c>
      <c r="F245">
        <v>0</v>
      </c>
      <c r="G245" s="23">
        <v>38.08</v>
      </c>
      <c r="H245" s="23">
        <v>45.5</v>
      </c>
      <c r="I245" s="21">
        <v>0.19485294117647065</v>
      </c>
      <c r="J245" s="15">
        <v>4.9957983634051155</v>
      </c>
      <c r="L245" t="s">
        <v>470</v>
      </c>
      <c r="M245" t="s">
        <v>471</v>
      </c>
      <c r="N245">
        <v>47.856998443603516</v>
      </c>
      <c r="O245" s="10">
        <v>-4.9250862366161371E-2</v>
      </c>
      <c r="P245" t="b">
        <v>1</v>
      </c>
    </row>
    <row r="246" spans="1:16">
      <c r="A246" t="s">
        <v>478</v>
      </c>
      <c r="B246" t="s">
        <v>479</v>
      </c>
      <c r="C246" t="s">
        <v>463</v>
      </c>
      <c r="D246">
        <v>11</v>
      </c>
      <c r="E246">
        <v>1</v>
      </c>
      <c r="F246">
        <v>0</v>
      </c>
      <c r="G246" s="23">
        <v>27.3</v>
      </c>
      <c r="H246" s="23">
        <v>32.099998474121094</v>
      </c>
      <c r="I246" s="21">
        <v>0.17582411993117555</v>
      </c>
      <c r="J246" s="15">
        <v>4.1025641200306646</v>
      </c>
      <c r="L246" t="s">
        <v>478</v>
      </c>
      <c r="M246" t="s">
        <v>479</v>
      </c>
      <c r="N246">
        <v>31.726999282836914</v>
      </c>
      <c r="O246" s="10">
        <v>1.1756522826473473E-2</v>
      </c>
      <c r="P246" t="b">
        <v>1</v>
      </c>
    </row>
    <row r="247" spans="1:16">
      <c r="A247" t="s">
        <v>461</v>
      </c>
      <c r="B247" t="s">
        <v>462</v>
      </c>
      <c r="C247" t="s">
        <v>463</v>
      </c>
      <c r="D247">
        <v>8</v>
      </c>
      <c r="E247">
        <v>7</v>
      </c>
      <c r="F247">
        <v>1</v>
      </c>
      <c r="G247" s="23">
        <v>48.48</v>
      </c>
      <c r="H247" s="23">
        <v>56.416999816894531</v>
      </c>
      <c r="I247" s="21">
        <v>0.16371699292274206</v>
      </c>
      <c r="J247" s="15">
        <v>5.919966760641671</v>
      </c>
      <c r="L247" t="s">
        <v>461</v>
      </c>
      <c r="M247" t="s">
        <v>462</v>
      </c>
      <c r="N247">
        <v>58.307998657226563</v>
      </c>
      <c r="O247" s="10">
        <v>-3.2431208134043286E-2</v>
      </c>
      <c r="P247" t="b">
        <v>1</v>
      </c>
    </row>
    <row r="248" spans="1:16">
      <c r="A248" t="s">
        <v>482</v>
      </c>
      <c r="B248" t="s">
        <v>483</v>
      </c>
      <c r="C248" t="s">
        <v>463</v>
      </c>
      <c r="D248">
        <v>5</v>
      </c>
      <c r="E248">
        <v>7</v>
      </c>
      <c r="F248">
        <v>0</v>
      </c>
      <c r="G248" s="23">
        <v>38.97</v>
      </c>
      <c r="H248" s="23">
        <v>45.181999206542969</v>
      </c>
      <c r="I248" s="21">
        <v>0.15940464989845959</v>
      </c>
      <c r="J248" s="15">
        <v>6.312548211821845</v>
      </c>
      <c r="L248" t="s">
        <v>482</v>
      </c>
      <c r="M248" t="s">
        <v>483</v>
      </c>
      <c r="N248">
        <v>48.75</v>
      </c>
      <c r="O248" s="10">
        <v>-7.3189759865785256E-2</v>
      </c>
      <c r="P248" t="b">
        <v>1</v>
      </c>
    </row>
    <row r="249" spans="1:16">
      <c r="A249" t="s">
        <v>488</v>
      </c>
      <c r="B249" s="11" t="s">
        <v>557</v>
      </c>
      <c r="C249" t="s">
        <v>463</v>
      </c>
      <c r="D249">
        <v>2</v>
      </c>
      <c r="E249">
        <v>5</v>
      </c>
      <c r="F249">
        <v>0</v>
      </c>
      <c r="G249" s="23">
        <v>31.29</v>
      </c>
      <c r="H249" s="23">
        <v>34.833000183105469</v>
      </c>
      <c r="I249" s="21">
        <v>0.11323107008966027</v>
      </c>
      <c r="J249" s="15">
        <v>5.7347394590295515</v>
      </c>
      <c r="L249" t="s">
        <v>488</v>
      </c>
      <c r="M249" t="s">
        <v>489</v>
      </c>
      <c r="N249">
        <v>36.929000854492188</v>
      </c>
      <c r="O249" s="10">
        <v>-5.6757578674965781E-2</v>
      </c>
      <c r="P249" t="b">
        <v>1</v>
      </c>
    </row>
    <row r="250" spans="1:16">
      <c r="A250" t="s">
        <v>486</v>
      </c>
      <c r="B250" t="s">
        <v>487</v>
      </c>
      <c r="C250" t="s">
        <v>463</v>
      </c>
      <c r="D250">
        <v>4</v>
      </c>
      <c r="E250">
        <v>8</v>
      </c>
      <c r="F250">
        <v>1</v>
      </c>
      <c r="G250" s="23">
        <v>37.43</v>
      </c>
      <c r="H250" s="23">
        <v>37.375</v>
      </c>
      <c r="I250" s="21">
        <v>-1.4694095645204305E-3</v>
      </c>
      <c r="J250" s="15">
        <v>3.1675128034815376</v>
      </c>
      <c r="L250" t="s">
        <v>486</v>
      </c>
      <c r="M250" t="s">
        <v>487</v>
      </c>
      <c r="N250">
        <v>38.125</v>
      </c>
      <c r="O250" s="10">
        <v>-1.9672131147540985E-2</v>
      </c>
      <c r="P250" t="b">
        <v>1</v>
      </c>
    </row>
    <row r="251" spans="1:16">
      <c r="A251" t="s">
        <v>464</v>
      </c>
      <c r="B251" t="s">
        <v>465</v>
      </c>
      <c r="C251" t="s">
        <v>463</v>
      </c>
      <c r="D251">
        <v>4</v>
      </c>
      <c r="E251">
        <v>9</v>
      </c>
      <c r="F251">
        <v>4</v>
      </c>
      <c r="G251" s="23">
        <v>56.85</v>
      </c>
      <c r="H251" s="23">
        <v>56.472999572753906</v>
      </c>
      <c r="I251" s="21">
        <v>-6.6314938829568192E-3</v>
      </c>
      <c r="J251" s="15">
        <v>4.1512751013119171</v>
      </c>
      <c r="L251" t="s">
        <v>464</v>
      </c>
      <c r="M251" t="s">
        <v>465</v>
      </c>
      <c r="N251">
        <v>57.951999664306641</v>
      </c>
      <c r="O251" s="10">
        <v>-2.5521122655301039E-2</v>
      </c>
      <c r="P251" t="b">
        <v>1</v>
      </c>
    </row>
    <row r="252" spans="1:16">
      <c r="A252" s="11" t="s">
        <v>552</v>
      </c>
      <c r="L252" t="s">
        <v>496</v>
      </c>
      <c r="M252" t="s">
        <v>497</v>
      </c>
      <c r="N252">
        <v>18.26099967956543</v>
      </c>
      <c r="O252" s="10">
        <v>-1</v>
      </c>
      <c r="P252" t="b">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52"/>
  <sheetViews>
    <sheetView workbookViewId="0">
      <selection sqref="A1:XFD1048576"/>
    </sheetView>
  </sheetViews>
  <sheetFormatPr defaultRowHeight="14.5"/>
  <cols>
    <col min="1" max="1" width="19.1796875" customWidth="1"/>
    <col min="2" max="2" width="40.453125" customWidth="1"/>
    <col min="3" max="3" width="27.54296875" customWidth="1"/>
    <col min="7" max="7" width="12.26953125" style="23" customWidth="1"/>
    <col min="8" max="8" width="14.1796875" style="23" customWidth="1"/>
    <col min="9" max="9" width="14.26953125" style="19" customWidth="1"/>
    <col min="10" max="10" width="10.54296875" style="19" bestFit="1" customWidth="1"/>
    <col min="15" max="15" width="9.1796875" style="10"/>
  </cols>
  <sheetData>
    <row r="1" spans="1:16">
      <c r="A1" t="s">
        <v>494</v>
      </c>
      <c r="B1" t="s">
        <v>494</v>
      </c>
      <c r="C1" t="s">
        <v>494</v>
      </c>
    </row>
    <row r="2" spans="1:16" s="17" customFormat="1">
      <c r="A2" s="17" t="s">
        <v>494</v>
      </c>
      <c r="G2" s="24" t="s">
        <v>503</v>
      </c>
      <c r="H2" s="24" t="s">
        <v>502</v>
      </c>
      <c r="I2" s="20" t="s">
        <v>507</v>
      </c>
      <c r="J2" s="20"/>
      <c r="O2" s="18"/>
    </row>
    <row r="3" spans="1:16" s="17" customFormat="1">
      <c r="A3" s="17" t="s">
        <v>4</v>
      </c>
      <c r="B3" s="17" t="s">
        <v>498</v>
      </c>
      <c r="C3" s="17" t="s">
        <v>6</v>
      </c>
      <c r="D3" s="17" t="s">
        <v>499</v>
      </c>
      <c r="E3" s="17" t="s">
        <v>500</v>
      </c>
      <c r="F3" s="17" t="s">
        <v>501</v>
      </c>
      <c r="G3" s="24" t="s">
        <v>504</v>
      </c>
      <c r="H3" s="24" t="s">
        <v>503</v>
      </c>
      <c r="I3" s="20" t="s">
        <v>506</v>
      </c>
      <c r="J3" s="20" t="s">
        <v>505</v>
      </c>
      <c r="O3" s="18"/>
    </row>
    <row r="4" spans="1:16">
      <c r="A4" s="16" t="s">
        <v>24</v>
      </c>
    </row>
    <row r="5" spans="1:16">
      <c r="A5" t="s">
        <v>32</v>
      </c>
      <c r="B5" s="11" t="s">
        <v>508</v>
      </c>
      <c r="C5" t="s">
        <v>24</v>
      </c>
      <c r="D5">
        <v>16</v>
      </c>
      <c r="E5">
        <v>2</v>
      </c>
      <c r="F5">
        <v>1</v>
      </c>
      <c r="G5" s="23">
        <v>55.72</v>
      </c>
      <c r="H5" s="23">
        <v>72.820999145507813</v>
      </c>
      <c r="I5" s="21">
        <v>0.3069095324032271</v>
      </c>
      <c r="J5" s="15">
        <v>3.5893754486719311</v>
      </c>
      <c r="L5" t="s">
        <v>32</v>
      </c>
      <c r="M5" t="s">
        <v>33</v>
      </c>
      <c r="N5">
        <v>75.730003356933594</v>
      </c>
      <c r="O5" s="10">
        <v>-3.8412836161051643E-2</v>
      </c>
      <c r="P5" t="b">
        <f>A5=L5</f>
        <v>1</v>
      </c>
    </row>
    <row r="6" spans="1:16">
      <c r="A6" t="s">
        <v>30</v>
      </c>
      <c r="B6" t="s">
        <v>31</v>
      </c>
      <c r="C6" t="s">
        <v>24</v>
      </c>
      <c r="D6">
        <v>2</v>
      </c>
      <c r="E6">
        <v>6</v>
      </c>
      <c r="F6">
        <v>2</v>
      </c>
      <c r="G6" s="23">
        <v>55.58</v>
      </c>
      <c r="H6" s="23">
        <v>70.305999755859375</v>
      </c>
      <c r="I6" s="21">
        <v>0.2649514169819967</v>
      </c>
      <c r="J6" s="15">
        <v>6.1460955188445112</v>
      </c>
      <c r="L6" t="s">
        <v>30</v>
      </c>
      <c r="M6" t="s">
        <v>31</v>
      </c>
      <c r="N6">
        <v>80</v>
      </c>
      <c r="O6" s="10">
        <v>-0.12117500305175781</v>
      </c>
      <c r="P6" t="b">
        <f>A6=L6</f>
        <v>1</v>
      </c>
    </row>
    <row r="7" spans="1:16">
      <c r="A7" t="s">
        <v>28</v>
      </c>
      <c r="B7" s="11" t="s">
        <v>509</v>
      </c>
      <c r="C7" t="s">
        <v>24</v>
      </c>
      <c r="D7">
        <v>11</v>
      </c>
      <c r="E7">
        <v>2</v>
      </c>
      <c r="F7">
        <v>0</v>
      </c>
      <c r="G7" s="23">
        <v>30.62</v>
      </c>
      <c r="H7" s="23">
        <v>38.166999816894531</v>
      </c>
      <c r="I7" s="21">
        <v>0.24647288755370772</v>
      </c>
      <c r="J7" s="15">
        <v>3.9190073405738595</v>
      </c>
      <c r="L7" t="s">
        <v>28</v>
      </c>
      <c r="M7" t="s">
        <v>29</v>
      </c>
      <c r="N7">
        <v>39.458000183105469</v>
      </c>
      <c r="O7" s="10">
        <v>-3.2718342547012773E-2</v>
      </c>
      <c r="P7" t="b">
        <f>A7=L7</f>
        <v>1</v>
      </c>
    </row>
    <row r="8" spans="1:16">
      <c r="A8" t="s">
        <v>26</v>
      </c>
      <c r="B8" t="s">
        <v>27</v>
      </c>
      <c r="C8" t="s">
        <v>24</v>
      </c>
      <c r="D8">
        <v>15</v>
      </c>
      <c r="E8">
        <v>4</v>
      </c>
      <c r="F8">
        <v>0</v>
      </c>
      <c r="G8" s="23">
        <v>24.23</v>
      </c>
      <c r="H8" s="23">
        <v>27.403999328613281</v>
      </c>
      <c r="I8" s="21">
        <v>0.13099460704140656</v>
      </c>
      <c r="J8" s="15">
        <v>6.2088320878139465</v>
      </c>
      <c r="L8" t="s">
        <v>26</v>
      </c>
      <c r="M8" t="s">
        <v>27</v>
      </c>
      <c r="N8">
        <v>28.437000274658203</v>
      </c>
      <c r="O8" s="10">
        <v>-3.6325946339898822E-2</v>
      </c>
      <c r="P8" t="b">
        <f>A8=L8</f>
        <v>1</v>
      </c>
    </row>
    <row r="9" spans="1:16">
      <c r="A9" t="s">
        <v>22</v>
      </c>
      <c r="B9" t="s">
        <v>23</v>
      </c>
      <c r="C9" t="s">
        <v>24</v>
      </c>
      <c r="D9">
        <v>6</v>
      </c>
      <c r="E9">
        <v>12</v>
      </c>
      <c r="F9">
        <v>1</v>
      </c>
      <c r="G9" s="23">
        <v>54.52</v>
      </c>
      <c r="H9" s="23">
        <v>57.886001586914063</v>
      </c>
      <c r="I9" s="21">
        <v>6.173884055234885E-2</v>
      </c>
      <c r="J9" s="15">
        <v>7.0983123359484255</v>
      </c>
      <c r="L9" t="s">
        <v>22</v>
      </c>
      <c r="M9" t="s">
        <v>23</v>
      </c>
      <c r="N9">
        <v>61.941001892089844</v>
      </c>
      <c r="O9" s="10">
        <v>-6.546552657059336E-2</v>
      </c>
      <c r="P9" t="b">
        <f>A9=L9</f>
        <v>1</v>
      </c>
    </row>
    <row r="10" spans="1:16">
      <c r="I10" s="22" t="s">
        <v>494</v>
      </c>
      <c r="J10" s="15"/>
      <c r="P10" s="11" t="s">
        <v>494</v>
      </c>
    </row>
    <row r="11" spans="1:16">
      <c r="A11" s="16" t="s">
        <v>36</v>
      </c>
      <c r="I11" s="22" t="s">
        <v>494</v>
      </c>
      <c r="J11" s="15"/>
      <c r="P11" s="11" t="s">
        <v>494</v>
      </c>
    </row>
    <row r="12" spans="1:16">
      <c r="A12" t="s">
        <v>34</v>
      </c>
      <c r="B12" t="s">
        <v>35</v>
      </c>
      <c r="C12" t="s">
        <v>36</v>
      </c>
      <c r="D12">
        <v>8</v>
      </c>
      <c r="E12">
        <v>1</v>
      </c>
      <c r="F12">
        <v>0</v>
      </c>
      <c r="G12" s="23">
        <v>17.68</v>
      </c>
      <c r="H12" s="23">
        <v>28.687999725341797</v>
      </c>
      <c r="I12" s="21">
        <v>0.62262441885417408</v>
      </c>
      <c r="J12" s="15">
        <v>2.5791855217105124</v>
      </c>
      <c r="L12" t="s">
        <v>34</v>
      </c>
      <c r="M12" t="s">
        <v>35</v>
      </c>
      <c r="N12">
        <v>32.562000274658203</v>
      </c>
      <c r="O12" s="10">
        <v>-0.11897305192062778</v>
      </c>
      <c r="P12" t="b">
        <f t="shared" ref="P12:P25" si="0">A12=L12</f>
        <v>1</v>
      </c>
    </row>
    <row r="13" spans="1:16">
      <c r="A13" t="s">
        <v>62</v>
      </c>
      <c r="B13" t="s">
        <v>63</v>
      </c>
      <c r="C13" t="s">
        <v>36</v>
      </c>
      <c r="D13">
        <v>9</v>
      </c>
      <c r="E13">
        <v>0</v>
      </c>
      <c r="F13">
        <v>0</v>
      </c>
      <c r="G13" s="23">
        <v>25.51</v>
      </c>
      <c r="H13" s="23">
        <v>39.25</v>
      </c>
      <c r="I13" s="21">
        <v>0.53861230889847111</v>
      </c>
      <c r="J13" s="15">
        <v>1.5680125674655605</v>
      </c>
      <c r="L13" t="s">
        <v>62</v>
      </c>
      <c r="M13" t="s">
        <v>63</v>
      </c>
      <c r="N13">
        <v>40.25</v>
      </c>
      <c r="O13" s="10">
        <v>-2.4844720496894408E-2</v>
      </c>
      <c r="P13" t="b">
        <f t="shared" si="0"/>
        <v>1</v>
      </c>
    </row>
    <row r="14" spans="1:16">
      <c r="A14" t="s">
        <v>49</v>
      </c>
      <c r="B14" s="11" t="s">
        <v>510</v>
      </c>
      <c r="C14" t="s">
        <v>36</v>
      </c>
      <c r="D14">
        <v>8</v>
      </c>
      <c r="E14">
        <v>0</v>
      </c>
      <c r="F14">
        <v>0</v>
      </c>
      <c r="G14" s="23">
        <v>34.33</v>
      </c>
      <c r="H14" s="23">
        <v>49.5</v>
      </c>
      <c r="I14" s="21">
        <v>0.44188756189921358</v>
      </c>
      <c r="J14" s="15">
        <v>0.69909698408267407</v>
      </c>
      <c r="L14" t="s">
        <v>49</v>
      </c>
      <c r="M14" t="s">
        <v>50</v>
      </c>
      <c r="N14">
        <v>49.111000061035156</v>
      </c>
      <c r="O14" s="10">
        <v>7.9208311474291831E-3</v>
      </c>
      <c r="P14" t="b">
        <f t="shared" si="0"/>
        <v>1</v>
      </c>
    </row>
    <row r="15" spans="1:16">
      <c r="A15" t="s">
        <v>37</v>
      </c>
      <c r="B15" t="s">
        <v>38</v>
      </c>
      <c r="C15" t="s">
        <v>36</v>
      </c>
      <c r="D15">
        <v>6</v>
      </c>
      <c r="E15">
        <v>0</v>
      </c>
      <c r="F15">
        <v>0</v>
      </c>
      <c r="G15" s="23">
        <v>63.94</v>
      </c>
      <c r="H15" s="23">
        <v>88.666999816894531</v>
      </c>
      <c r="I15" s="21">
        <v>0.38672192394267335</v>
      </c>
      <c r="J15" s="15">
        <v>1.3762902646725501</v>
      </c>
      <c r="L15" t="s">
        <v>37</v>
      </c>
      <c r="M15" t="s">
        <v>38</v>
      </c>
      <c r="N15">
        <v>89.333000183105469</v>
      </c>
      <c r="O15" s="10">
        <v>-7.4552557828108249E-3</v>
      </c>
      <c r="P15" t="b">
        <f t="shared" si="0"/>
        <v>1</v>
      </c>
    </row>
    <row r="16" spans="1:16">
      <c r="A16" t="s">
        <v>45</v>
      </c>
      <c r="B16" s="11" t="s">
        <v>511</v>
      </c>
      <c r="C16" t="s">
        <v>36</v>
      </c>
      <c r="D16">
        <v>19</v>
      </c>
      <c r="E16">
        <v>2</v>
      </c>
      <c r="F16">
        <v>0</v>
      </c>
      <c r="G16" s="23">
        <v>101.24</v>
      </c>
      <c r="H16" s="23">
        <v>139.22200012207031</v>
      </c>
      <c r="I16" s="21">
        <v>0.37516791902479574</v>
      </c>
      <c r="J16" s="15">
        <v>0.71118137950437532</v>
      </c>
      <c r="L16" t="s">
        <v>45</v>
      </c>
      <c r="M16" t="s">
        <v>46</v>
      </c>
      <c r="N16">
        <v>139.17900085449219</v>
      </c>
      <c r="O16" s="10">
        <v>3.0894939117345402E-4</v>
      </c>
      <c r="P16" t="b">
        <f t="shared" si="0"/>
        <v>1</v>
      </c>
    </row>
    <row r="17" spans="1:16">
      <c r="A17" t="s">
        <v>60</v>
      </c>
      <c r="B17" s="11" t="s">
        <v>512</v>
      </c>
      <c r="C17" t="s">
        <v>36</v>
      </c>
      <c r="D17">
        <v>4</v>
      </c>
      <c r="E17">
        <v>4</v>
      </c>
      <c r="F17">
        <v>1</v>
      </c>
      <c r="G17" s="23">
        <v>23.55</v>
      </c>
      <c r="H17" s="23">
        <v>32.125</v>
      </c>
      <c r="I17" s="21">
        <v>0.3641188959660297</v>
      </c>
      <c r="J17" s="15">
        <v>0</v>
      </c>
      <c r="L17" t="s">
        <v>60</v>
      </c>
      <c r="M17" t="s">
        <v>61</v>
      </c>
      <c r="N17">
        <v>34.375</v>
      </c>
      <c r="O17" s="10">
        <v>-6.545454545454546E-2</v>
      </c>
      <c r="P17" t="b">
        <f t="shared" si="0"/>
        <v>1</v>
      </c>
    </row>
    <row r="18" spans="1:16">
      <c r="A18" t="s">
        <v>41</v>
      </c>
      <c r="B18" t="s">
        <v>42</v>
      </c>
      <c r="C18" t="s">
        <v>36</v>
      </c>
      <c r="D18">
        <v>3</v>
      </c>
      <c r="E18">
        <v>4</v>
      </c>
      <c r="F18">
        <v>0</v>
      </c>
      <c r="G18" s="23">
        <v>54.13</v>
      </c>
      <c r="H18" s="23">
        <v>68.570999145507813</v>
      </c>
      <c r="I18" s="21">
        <v>0.26678365315920577</v>
      </c>
      <c r="J18" s="15">
        <v>1.8474043968224643</v>
      </c>
      <c r="L18" t="s">
        <v>41</v>
      </c>
      <c r="M18" t="s">
        <v>42</v>
      </c>
      <c r="N18">
        <v>72.786003112792969</v>
      </c>
      <c r="O18" s="10">
        <v>-5.7909540117945031E-2</v>
      </c>
      <c r="P18" t="b">
        <f t="shared" si="0"/>
        <v>1</v>
      </c>
    </row>
    <row r="19" spans="1:16">
      <c r="A19" t="s">
        <v>51</v>
      </c>
      <c r="B19" s="11" t="s">
        <v>513</v>
      </c>
      <c r="C19" t="s">
        <v>36</v>
      </c>
      <c r="D19">
        <v>7</v>
      </c>
      <c r="E19">
        <v>5</v>
      </c>
      <c r="F19">
        <v>1</v>
      </c>
      <c r="G19" s="23">
        <v>144.81</v>
      </c>
      <c r="H19" s="23">
        <v>180.69999694824219</v>
      </c>
      <c r="I19" s="21">
        <v>0.24784197878766787</v>
      </c>
      <c r="J19" s="15">
        <v>4.7648643708082536</v>
      </c>
      <c r="L19" t="s">
        <v>51</v>
      </c>
      <c r="M19" t="s">
        <v>52</v>
      </c>
      <c r="N19">
        <v>182.8179931640625</v>
      </c>
      <c r="O19" s="10">
        <v>-1.1585272210704139E-2</v>
      </c>
      <c r="P19" t="b">
        <f t="shared" si="0"/>
        <v>1</v>
      </c>
    </row>
    <row r="20" spans="1:16">
      <c r="A20" t="s">
        <v>47</v>
      </c>
      <c r="B20" s="11" t="s">
        <v>514</v>
      </c>
      <c r="C20" t="s">
        <v>36</v>
      </c>
      <c r="D20">
        <v>4</v>
      </c>
      <c r="E20">
        <v>2</v>
      </c>
      <c r="F20">
        <v>0</v>
      </c>
      <c r="G20" s="23">
        <v>23.03</v>
      </c>
      <c r="H20" s="23">
        <v>28.5</v>
      </c>
      <c r="I20" s="21">
        <v>0.2375162831089882</v>
      </c>
      <c r="J20" s="15">
        <v>4.1163700122808411</v>
      </c>
      <c r="L20" t="s">
        <v>47</v>
      </c>
      <c r="M20" t="s">
        <v>48</v>
      </c>
      <c r="N20">
        <v>29.833000183105469</v>
      </c>
      <c r="O20" s="10">
        <v>-4.4682069350180591E-2</v>
      </c>
      <c r="P20" t="b">
        <f t="shared" si="0"/>
        <v>1</v>
      </c>
    </row>
    <row r="21" spans="1:16">
      <c r="A21" t="s">
        <v>53</v>
      </c>
      <c r="B21" t="s">
        <v>54</v>
      </c>
      <c r="C21" t="s">
        <v>36</v>
      </c>
      <c r="D21">
        <v>11</v>
      </c>
      <c r="E21">
        <v>10</v>
      </c>
      <c r="F21">
        <v>1</v>
      </c>
      <c r="G21" s="23">
        <v>73.13</v>
      </c>
      <c r="H21" s="23">
        <v>88.787002563476563</v>
      </c>
      <c r="I21" s="21">
        <v>0.21409821637462831</v>
      </c>
      <c r="J21" s="15">
        <v>3.4414768284198183</v>
      </c>
      <c r="L21" t="s">
        <v>53</v>
      </c>
      <c r="M21" t="s">
        <v>54</v>
      </c>
      <c r="N21">
        <v>88.199996948242188</v>
      </c>
      <c r="O21" s="10">
        <v>6.655392693254214E-3</v>
      </c>
      <c r="P21" t="b">
        <f t="shared" si="0"/>
        <v>1</v>
      </c>
    </row>
    <row r="22" spans="1:16">
      <c r="A22" t="s">
        <v>57</v>
      </c>
      <c r="B22" t="s">
        <v>58</v>
      </c>
      <c r="C22" t="s">
        <v>36</v>
      </c>
      <c r="D22">
        <v>2</v>
      </c>
      <c r="E22">
        <v>9</v>
      </c>
      <c r="F22">
        <v>2</v>
      </c>
      <c r="G22" s="23">
        <v>14.22</v>
      </c>
      <c r="H22" s="23">
        <v>17.030000686645508</v>
      </c>
      <c r="I22" s="21">
        <v>0.19760904969377688</v>
      </c>
      <c r="J22" s="15">
        <v>0</v>
      </c>
      <c r="L22" t="s">
        <v>57</v>
      </c>
      <c r="M22" t="s">
        <v>58</v>
      </c>
      <c r="N22">
        <v>24.670999526977539</v>
      </c>
      <c r="O22" s="10">
        <v>-0.30971581966010986</v>
      </c>
      <c r="P22" t="b">
        <f t="shared" si="0"/>
        <v>1</v>
      </c>
    </row>
    <row r="23" spans="1:16">
      <c r="A23" t="s">
        <v>55</v>
      </c>
      <c r="B23" t="s">
        <v>56</v>
      </c>
      <c r="C23" t="s">
        <v>36</v>
      </c>
      <c r="D23">
        <v>13</v>
      </c>
      <c r="E23">
        <v>1</v>
      </c>
      <c r="F23">
        <v>0</v>
      </c>
      <c r="G23" s="23">
        <v>45.42</v>
      </c>
      <c r="H23" s="23">
        <v>52.209999084472656</v>
      </c>
      <c r="I23" s="21">
        <v>0.14949359499059126</v>
      </c>
      <c r="J23" s="15">
        <v>2.240517862774317</v>
      </c>
      <c r="L23" t="s">
        <v>55</v>
      </c>
      <c r="M23" t="s">
        <v>56</v>
      </c>
      <c r="N23">
        <v>49.347000122070313</v>
      </c>
      <c r="O23" s="10">
        <v>5.8017690139625634E-2</v>
      </c>
      <c r="P23" t="b">
        <f t="shared" si="0"/>
        <v>1</v>
      </c>
    </row>
    <row r="24" spans="1:16">
      <c r="A24" t="s">
        <v>43</v>
      </c>
      <c r="B24" s="11" t="s">
        <v>515</v>
      </c>
      <c r="C24" t="s">
        <v>36</v>
      </c>
      <c r="D24">
        <v>20</v>
      </c>
      <c r="E24">
        <v>12</v>
      </c>
      <c r="F24">
        <v>1</v>
      </c>
      <c r="G24" s="23">
        <v>92.68</v>
      </c>
      <c r="H24" s="23">
        <v>105.48600006103516</v>
      </c>
      <c r="I24" s="21">
        <v>0.13817436405950742</v>
      </c>
      <c r="J24" s="15">
        <v>3.2468278396731569</v>
      </c>
      <c r="L24" t="s">
        <v>43</v>
      </c>
      <c r="M24" t="s">
        <v>44</v>
      </c>
      <c r="N24">
        <v>108.60399627685547</v>
      </c>
      <c r="O24" s="10">
        <v>-2.8709774250588849E-2</v>
      </c>
      <c r="P24" t="b">
        <f t="shared" si="0"/>
        <v>1</v>
      </c>
    </row>
    <row r="25" spans="1:16">
      <c r="A25" t="s">
        <v>39</v>
      </c>
      <c r="B25" t="s">
        <v>40</v>
      </c>
      <c r="C25" t="s">
        <v>36</v>
      </c>
      <c r="D25">
        <v>9</v>
      </c>
      <c r="E25">
        <v>5</v>
      </c>
      <c r="F25">
        <v>0</v>
      </c>
      <c r="G25" s="23">
        <v>95.96</v>
      </c>
      <c r="H25" s="23">
        <v>100.11499786376953</v>
      </c>
      <c r="I25" s="21">
        <v>4.3299269109728408E-2</v>
      </c>
      <c r="J25" s="15">
        <v>0.29512296348077249</v>
      </c>
      <c r="L25" t="s">
        <v>39</v>
      </c>
      <c r="M25" t="s">
        <v>40</v>
      </c>
      <c r="N25">
        <v>100.11499786376953</v>
      </c>
      <c r="O25" s="10">
        <v>0</v>
      </c>
      <c r="P25" t="b">
        <f t="shared" si="0"/>
        <v>1</v>
      </c>
    </row>
    <row r="26" spans="1:16">
      <c r="I26" s="22" t="s">
        <v>494</v>
      </c>
      <c r="J26" s="15"/>
      <c r="P26" s="11" t="s">
        <v>494</v>
      </c>
    </row>
    <row r="27" spans="1:16">
      <c r="A27" s="16" t="s">
        <v>66</v>
      </c>
      <c r="I27" s="22" t="s">
        <v>494</v>
      </c>
      <c r="J27" s="15"/>
      <c r="P27" s="11" t="s">
        <v>494</v>
      </c>
    </row>
    <row r="28" spans="1:16">
      <c r="A28" t="s">
        <v>85</v>
      </c>
      <c r="B28" t="s">
        <v>86</v>
      </c>
      <c r="C28" t="s">
        <v>66</v>
      </c>
      <c r="D28">
        <v>8</v>
      </c>
      <c r="E28">
        <v>2</v>
      </c>
      <c r="F28">
        <v>0</v>
      </c>
      <c r="G28" s="23">
        <v>26.57</v>
      </c>
      <c r="H28" s="23">
        <v>38.900001525878906</v>
      </c>
      <c r="I28" s="21">
        <v>0.46405726480537846</v>
      </c>
      <c r="J28" s="15">
        <v>2.8603688011413504</v>
      </c>
      <c r="L28" t="s">
        <v>85</v>
      </c>
      <c r="M28" t="s">
        <v>86</v>
      </c>
      <c r="N28">
        <v>41.099998474121094</v>
      </c>
      <c r="O28" s="10">
        <v>-5.3527908270542421E-2</v>
      </c>
      <c r="P28" t="b">
        <f t="shared" ref="P28:P38" si="1">A28=L28</f>
        <v>1</v>
      </c>
    </row>
    <row r="29" spans="1:16">
      <c r="A29" t="s">
        <v>81</v>
      </c>
      <c r="B29" t="s">
        <v>82</v>
      </c>
      <c r="C29" t="s">
        <v>66</v>
      </c>
      <c r="D29">
        <v>6</v>
      </c>
      <c r="E29">
        <v>0</v>
      </c>
      <c r="F29">
        <v>0</v>
      </c>
      <c r="G29" s="23">
        <v>25.58</v>
      </c>
      <c r="H29" s="23">
        <v>35.333000183105469</v>
      </c>
      <c r="I29" s="21">
        <v>0.38127444030904889</v>
      </c>
      <c r="J29" s="15">
        <v>3.2838153783188289</v>
      </c>
      <c r="L29" t="s">
        <v>81</v>
      </c>
      <c r="M29" t="s">
        <v>82</v>
      </c>
      <c r="N29">
        <v>37</v>
      </c>
      <c r="O29" s="10">
        <v>-4.50540491052576E-2</v>
      </c>
      <c r="P29" t="b">
        <f t="shared" si="1"/>
        <v>1</v>
      </c>
    </row>
    <row r="30" spans="1:16">
      <c r="A30" t="s">
        <v>83</v>
      </c>
      <c r="B30" t="s">
        <v>84</v>
      </c>
      <c r="C30" t="s">
        <v>66</v>
      </c>
      <c r="D30">
        <v>6</v>
      </c>
      <c r="E30">
        <v>2</v>
      </c>
      <c r="F30">
        <v>0</v>
      </c>
      <c r="G30" s="23">
        <v>20.2</v>
      </c>
      <c r="H30" s="23">
        <v>26.604999542236328</v>
      </c>
      <c r="I30" s="21">
        <v>0.31707918525922418</v>
      </c>
      <c r="J30" s="15">
        <v>2.1668119300710091</v>
      </c>
      <c r="L30" t="s">
        <v>83</v>
      </c>
      <c r="M30" t="s">
        <v>84</v>
      </c>
      <c r="N30">
        <v>26.268999099731445</v>
      </c>
      <c r="O30" s="10">
        <v>1.2790759222657929E-2</v>
      </c>
      <c r="P30" t="b">
        <f t="shared" si="1"/>
        <v>1</v>
      </c>
    </row>
    <row r="31" spans="1:16">
      <c r="A31" t="s">
        <v>73</v>
      </c>
      <c r="B31" t="s">
        <v>74</v>
      </c>
      <c r="C31" t="s">
        <v>66</v>
      </c>
      <c r="D31">
        <v>5</v>
      </c>
      <c r="E31">
        <v>4</v>
      </c>
      <c r="F31">
        <v>0</v>
      </c>
      <c r="G31" s="23">
        <v>92.93</v>
      </c>
      <c r="H31" s="23">
        <v>122.22200012207031</v>
      </c>
      <c r="I31" s="21">
        <v>0.31520499431906063</v>
      </c>
      <c r="J31" s="15">
        <v>3.3143225263166411</v>
      </c>
      <c r="L31" t="s">
        <v>73</v>
      </c>
      <c r="M31" t="s">
        <v>74</v>
      </c>
      <c r="N31">
        <v>122.77799987792969</v>
      </c>
      <c r="O31" s="10">
        <v>-4.5284966069830913E-3</v>
      </c>
      <c r="P31" t="b">
        <f t="shared" si="1"/>
        <v>1</v>
      </c>
    </row>
    <row r="32" spans="1:16">
      <c r="A32" t="s">
        <v>75</v>
      </c>
      <c r="B32" t="s">
        <v>76</v>
      </c>
      <c r="C32" t="s">
        <v>66</v>
      </c>
      <c r="D32">
        <v>7</v>
      </c>
      <c r="E32">
        <v>4</v>
      </c>
      <c r="F32">
        <v>1</v>
      </c>
      <c r="G32" s="23">
        <v>28.86</v>
      </c>
      <c r="H32" s="23">
        <v>34.590999603271484</v>
      </c>
      <c r="I32" s="21">
        <v>0.1985793348326918</v>
      </c>
      <c r="J32" s="15">
        <v>2.5641025971474121</v>
      </c>
      <c r="L32" t="s">
        <v>75</v>
      </c>
      <c r="M32" t="s">
        <v>76</v>
      </c>
      <c r="N32">
        <v>34.590999603271484</v>
      </c>
      <c r="O32" s="10">
        <v>0</v>
      </c>
      <c r="P32" t="b">
        <f t="shared" si="1"/>
        <v>1</v>
      </c>
    </row>
    <row r="33" spans="1:16">
      <c r="A33" t="s">
        <v>67</v>
      </c>
      <c r="B33" s="11" t="s">
        <v>516</v>
      </c>
      <c r="C33" t="s">
        <v>66</v>
      </c>
      <c r="D33">
        <v>5</v>
      </c>
      <c r="E33">
        <v>2</v>
      </c>
      <c r="F33">
        <v>1</v>
      </c>
      <c r="G33" s="23">
        <v>39.659999999999997</v>
      </c>
      <c r="H33" s="23">
        <v>43.285999298095703</v>
      </c>
      <c r="I33" s="21">
        <v>9.1427112912145905E-2</v>
      </c>
      <c r="J33" s="15">
        <v>1.8406455347289117</v>
      </c>
      <c r="L33" t="s">
        <v>67</v>
      </c>
      <c r="M33" t="s">
        <v>68</v>
      </c>
      <c r="N33">
        <v>43.285999298095703</v>
      </c>
      <c r="O33" s="10">
        <v>0</v>
      </c>
      <c r="P33" t="b">
        <f t="shared" si="1"/>
        <v>1</v>
      </c>
    </row>
    <row r="34" spans="1:16">
      <c r="A34" t="s">
        <v>79</v>
      </c>
      <c r="B34" t="s">
        <v>80</v>
      </c>
      <c r="C34" t="s">
        <v>66</v>
      </c>
      <c r="D34">
        <v>6</v>
      </c>
      <c r="E34">
        <v>5</v>
      </c>
      <c r="F34">
        <v>1</v>
      </c>
      <c r="G34" s="23">
        <v>119.57</v>
      </c>
      <c r="H34" s="23">
        <v>130.25</v>
      </c>
      <c r="I34" s="21">
        <v>8.9320063561093982E-2</v>
      </c>
      <c r="J34" s="15">
        <v>1.4920130794519086</v>
      </c>
      <c r="L34" t="s">
        <v>79</v>
      </c>
      <c r="M34" t="s">
        <v>80</v>
      </c>
      <c r="N34">
        <v>134.10000610351563</v>
      </c>
      <c r="O34" s="10">
        <v>-2.8709962179596735E-2</v>
      </c>
      <c r="P34" t="b">
        <f t="shared" si="1"/>
        <v>1</v>
      </c>
    </row>
    <row r="35" spans="1:16">
      <c r="A35" t="s">
        <v>77</v>
      </c>
      <c r="B35" t="s">
        <v>78</v>
      </c>
      <c r="C35" t="s">
        <v>66</v>
      </c>
      <c r="D35">
        <v>15</v>
      </c>
      <c r="E35">
        <v>2</v>
      </c>
      <c r="F35">
        <v>0</v>
      </c>
      <c r="G35" s="23">
        <v>76.8</v>
      </c>
      <c r="H35" s="23">
        <v>82.932998657226563</v>
      </c>
      <c r="I35" s="21">
        <v>7.9856753349304241E-2</v>
      </c>
      <c r="J35" s="15">
        <v>0.72916666977107525</v>
      </c>
      <c r="L35" t="s">
        <v>77</v>
      </c>
      <c r="M35" t="s">
        <v>78</v>
      </c>
      <c r="N35">
        <v>79.199996948242188</v>
      </c>
      <c r="O35" s="10">
        <v>4.713386177809982E-2</v>
      </c>
      <c r="P35" t="b">
        <f t="shared" si="1"/>
        <v>1</v>
      </c>
    </row>
    <row r="36" spans="1:16">
      <c r="A36" t="s">
        <v>64</v>
      </c>
      <c r="B36" s="11" t="s">
        <v>517</v>
      </c>
      <c r="C36" t="s">
        <v>66</v>
      </c>
      <c r="D36">
        <v>1</v>
      </c>
      <c r="E36">
        <v>3</v>
      </c>
      <c r="F36">
        <v>0</v>
      </c>
      <c r="G36" s="23">
        <v>36.68</v>
      </c>
      <c r="H36" s="23">
        <v>38.75</v>
      </c>
      <c r="I36" s="21">
        <v>5.6434023991275908E-2</v>
      </c>
      <c r="J36" s="15">
        <v>4.2529987534883889</v>
      </c>
      <c r="L36" t="s">
        <v>64</v>
      </c>
      <c r="M36" t="s">
        <v>65</v>
      </c>
      <c r="N36">
        <v>38.75</v>
      </c>
      <c r="O36" s="10">
        <v>0</v>
      </c>
      <c r="P36" t="b">
        <f t="shared" si="1"/>
        <v>1</v>
      </c>
    </row>
    <row r="37" spans="1:16">
      <c r="A37" t="s">
        <v>69</v>
      </c>
      <c r="B37" s="11" t="s">
        <v>518</v>
      </c>
      <c r="C37" t="s">
        <v>66</v>
      </c>
      <c r="D37">
        <v>1</v>
      </c>
      <c r="E37">
        <v>10</v>
      </c>
      <c r="F37">
        <v>0</v>
      </c>
      <c r="G37" s="23">
        <v>73.33</v>
      </c>
      <c r="H37" s="23">
        <v>77.400001525878906</v>
      </c>
      <c r="I37" s="21">
        <v>5.5502543650332851E-2</v>
      </c>
      <c r="J37" s="15">
        <v>1.6500750554302095</v>
      </c>
      <c r="L37" t="s">
        <v>69</v>
      </c>
      <c r="M37" t="s">
        <v>70</v>
      </c>
      <c r="N37">
        <v>77.599998474121094</v>
      </c>
      <c r="O37" s="10">
        <v>-2.5772803115309945E-3</v>
      </c>
      <c r="P37" t="b">
        <f t="shared" si="1"/>
        <v>1</v>
      </c>
    </row>
    <row r="38" spans="1:16">
      <c r="A38" t="s">
        <v>71</v>
      </c>
      <c r="B38" t="s">
        <v>72</v>
      </c>
      <c r="C38" t="s">
        <v>66</v>
      </c>
      <c r="D38">
        <v>5</v>
      </c>
      <c r="E38">
        <v>3</v>
      </c>
      <c r="F38">
        <v>0</v>
      </c>
      <c r="G38" s="23">
        <v>160.83000000000001</v>
      </c>
      <c r="H38" s="23">
        <v>168</v>
      </c>
      <c r="I38" s="21">
        <v>4.4581234844245393E-2</v>
      </c>
      <c r="J38" s="15">
        <v>1.7733009998710758</v>
      </c>
      <c r="L38" t="s">
        <v>71</v>
      </c>
      <c r="M38" t="s">
        <v>72</v>
      </c>
      <c r="N38">
        <v>191.57099914550781</v>
      </c>
      <c r="O38" s="10">
        <v>-0.12304053980323218</v>
      </c>
      <c r="P38" t="b">
        <f t="shared" si="1"/>
        <v>1</v>
      </c>
    </row>
    <row r="39" spans="1:16">
      <c r="I39" s="22" t="s">
        <v>494</v>
      </c>
      <c r="J39" s="15"/>
      <c r="P39" s="11" t="s">
        <v>494</v>
      </c>
    </row>
    <row r="40" spans="1:16">
      <c r="A40" s="16" t="s">
        <v>89</v>
      </c>
      <c r="I40" s="22" t="s">
        <v>494</v>
      </c>
      <c r="J40" s="15"/>
      <c r="P40" s="11" t="s">
        <v>494</v>
      </c>
    </row>
    <row r="41" spans="1:16">
      <c r="A41" t="s">
        <v>112</v>
      </c>
      <c r="B41" t="s">
        <v>113</v>
      </c>
      <c r="C41" t="s">
        <v>89</v>
      </c>
      <c r="D41">
        <v>9</v>
      </c>
      <c r="E41">
        <v>0</v>
      </c>
      <c r="F41">
        <v>0</v>
      </c>
      <c r="G41" s="23">
        <v>82.04</v>
      </c>
      <c r="H41" s="23">
        <v>133.10699462890625</v>
      </c>
      <c r="I41" s="21">
        <v>0.6224645859203588</v>
      </c>
      <c r="J41" s="15">
        <v>0</v>
      </c>
      <c r="L41" t="s">
        <v>112</v>
      </c>
      <c r="M41" t="s">
        <v>113</v>
      </c>
      <c r="N41">
        <v>134.60899353027344</v>
      </c>
      <c r="O41" s="10">
        <v>-1.1158235879903442E-2</v>
      </c>
      <c r="P41" t="b">
        <f t="shared" ref="P41:P80" si="2">A41=L41</f>
        <v>1</v>
      </c>
    </row>
    <row r="42" spans="1:16">
      <c r="A42" t="s">
        <v>164</v>
      </c>
      <c r="B42" t="s">
        <v>165</v>
      </c>
      <c r="C42" t="s">
        <v>89</v>
      </c>
      <c r="D42">
        <v>7</v>
      </c>
      <c r="E42">
        <v>1</v>
      </c>
      <c r="F42">
        <v>0</v>
      </c>
      <c r="G42" s="23">
        <v>2.21</v>
      </c>
      <c r="H42" s="23">
        <v>3.46399998664856</v>
      </c>
      <c r="I42" s="21">
        <v>0.56742080843826248</v>
      </c>
      <c r="J42" s="15">
        <v>0</v>
      </c>
      <c r="L42" t="s">
        <v>164</v>
      </c>
      <c r="M42" t="s">
        <v>165</v>
      </c>
      <c r="N42">
        <v>2.6099998950958252</v>
      </c>
      <c r="O42" s="10">
        <v>0.32720311336310631</v>
      </c>
      <c r="P42" t="b">
        <f t="shared" si="2"/>
        <v>1</v>
      </c>
    </row>
    <row r="43" spans="1:16">
      <c r="A43" t="s">
        <v>124</v>
      </c>
      <c r="B43" t="s">
        <v>125</v>
      </c>
      <c r="C43" t="s">
        <v>89</v>
      </c>
      <c r="D43">
        <v>6</v>
      </c>
      <c r="E43">
        <v>2</v>
      </c>
      <c r="F43">
        <v>0</v>
      </c>
      <c r="G43" s="23">
        <v>15.19</v>
      </c>
      <c r="H43" s="23">
        <v>23.125</v>
      </c>
      <c r="I43" s="21">
        <v>0.52238314680710995</v>
      </c>
      <c r="J43" s="15">
        <v>0</v>
      </c>
      <c r="L43" t="s">
        <v>124</v>
      </c>
      <c r="M43" t="s">
        <v>125</v>
      </c>
      <c r="N43">
        <v>24.187999725341797</v>
      </c>
      <c r="O43" s="10">
        <v>-4.3947401083690718E-2</v>
      </c>
      <c r="P43" t="b">
        <f t="shared" si="2"/>
        <v>1</v>
      </c>
    </row>
    <row r="44" spans="1:16">
      <c r="A44" t="s">
        <v>140</v>
      </c>
      <c r="B44" t="s">
        <v>141</v>
      </c>
      <c r="C44" t="s">
        <v>89</v>
      </c>
      <c r="D44">
        <v>6</v>
      </c>
      <c r="E44">
        <v>0</v>
      </c>
      <c r="F44">
        <v>0</v>
      </c>
      <c r="G44" s="23">
        <v>2.65</v>
      </c>
      <c r="H44" s="23">
        <v>3.841000080108643</v>
      </c>
      <c r="I44" s="21">
        <v>0.44943399249382759</v>
      </c>
      <c r="J44" s="15">
        <v>2.583018732520769</v>
      </c>
      <c r="L44" t="s">
        <v>140</v>
      </c>
      <c r="M44" t="s">
        <v>141</v>
      </c>
      <c r="N44">
        <v>3.970999956130981</v>
      </c>
      <c r="O44" s="10">
        <v>-3.2737314897630793E-2</v>
      </c>
      <c r="P44" t="b">
        <f t="shared" si="2"/>
        <v>1</v>
      </c>
    </row>
    <row r="45" spans="1:16">
      <c r="A45" t="s">
        <v>128</v>
      </c>
      <c r="B45" t="s">
        <v>129</v>
      </c>
      <c r="C45" t="s">
        <v>89</v>
      </c>
      <c r="D45">
        <v>11</v>
      </c>
      <c r="E45">
        <v>2</v>
      </c>
      <c r="F45">
        <v>0</v>
      </c>
      <c r="G45" s="23">
        <v>4.24</v>
      </c>
      <c r="H45" s="23">
        <v>6.0710000991821289</v>
      </c>
      <c r="I45" s="21">
        <v>0.43183964603352087</v>
      </c>
      <c r="J45" s="15">
        <v>3.537735989633596</v>
      </c>
      <c r="L45" t="s">
        <v>128</v>
      </c>
      <c r="M45" t="s">
        <v>129</v>
      </c>
      <c r="N45">
        <v>5.7680001258850098</v>
      </c>
      <c r="O45" s="10">
        <v>5.2531200881454299E-2</v>
      </c>
      <c r="P45" t="b">
        <f t="shared" si="2"/>
        <v>1</v>
      </c>
    </row>
    <row r="46" spans="1:16">
      <c r="A46" t="s">
        <v>90</v>
      </c>
      <c r="B46" t="s">
        <v>91</v>
      </c>
      <c r="C46" t="s">
        <v>89</v>
      </c>
      <c r="D46">
        <v>12</v>
      </c>
      <c r="E46">
        <v>2</v>
      </c>
      <c r="F46">
        <v>0</v>
      </c>
      <c r="G46" s="23">
        <v>10.66</v>
      </c>
      <c r="H46" s="23">
        <v>14.53600025177002</v>
      </c>
      <c r="I46" s="21">
        <v>0.36360227502533016</v>
      </c>
      <c r="J46" s="15">
        <v>6.8442777889530833</v>
      </c>
      <c r="L46" t="s">
        <v>90</v>
      </c>
      <c r="M46" t="s">
        <v>91</v>
      </c>
      <c r="N46">
        <v>14.100000381469727</v>
      </c>
      <c r="O46" s="10">
        <v>3.0921975780460662E-2</v>
      </c>
      <c r="P46" t="b">
        <f t="shared" si="2"/>
        <v>1</v>
      </c>
    </row>
    <row r="47" spans="1:16">
      <c r="A47" t="s">
        <v>145</v>
      </c>
      <c r="B47" t="s">
        <v>146</v>
      </c>
      <c r="C47" t="s">
        <v>89</v>
      </c>
      <c r="D47">
        <v>7</v>
      </c>
      <c r="E47">
        <v>8</v>
      </c>
      <c r="F47">
        <v>0</v>
      </c>
      <c r="G47" s="23">
        <v>19.23</v>
      </c>
      <c r="H47" s="23">
        <v>25.466999053955078</v>
      </c>
      <c r="I47" s="21">
        <v>0.32433692428263533</v>
      </c>
      <c r="J47" s="15">
        <v>2.0800832343237881</v>
      </c>
      <c r="L47" t="s">
        <v>145</v>
      </c>
      <c r="M47" t="s">
        <v>146</v>
      </c>
      <c r="N47">
        <v>25.232999801635742</v>
      </c>
      <c r="O47" s="10">
        <v>9.2735407664120383E-3</v>
      </c>
      <c r="P47" t="b">
        <f t="shared" si="2"/>
        <v>1</v>
      </c>
    </row>
    <row r="48" spans="1:16">
      <c r="A48" t="s">
        <v>87</v>
      </c>
      <c r="B48" t="s">
        <v>88</v>
      </c>
      <c r="C48" t="s">
        <v>89</v>
      </c>
      <c r="D48">
        <v>14</v>
      </c>
      <c r="E48">
        <v>1</v>
      </c>
      <c r="F48">
        <v>0</v>
      </c>
      <c r="G48" s="23">
        <v>11.2</v>
      </c>
      <c r="H48" s="23">
        <v>14.730999946594238</v>
      </c>
      <c r="I48" s="21">
        <v>0.31526785237448562</v>
      </c>
      <c r="J48" s="15">
        <v>3.5714286246470044</v>
      </c>
      <c r="L48" t="s">
        <v>87</v>
      </c>
      <c r="M48" t="s">
        <v>88</v>
      </c>
      <c r="N48">
        <v>13.949999809265137</v>
      </c>
      <c r="O48" s="10">
        <v>5.5985673692295443E-2</v>
      </c>
      <c r="P48" t="b">
        <f t="shared" si="2"/>
        <v>1</v>
      </c>
    </row>
    <row r="49" spans="1:16">
      <c r="A49" t="s">
        <v>98</v>
      </c>
      <c r="B49" t="s">
        <v>99</v>
      </c>
      <c r="C49" t="s">
        <v>89</v>
      </c>
      <c r="D49">
        <v>9</v>
      </c>
      <c r="E49">
        <v>3</v>
      </c>
      <c r="F49">
        <v>0</v>
      </c>
      <c r="G49" s="23">
        <v>6.06</v>
      </c>
      <c r="H49" s="23">
        <v>7.9580001831054688</v>
      </c>
      <c r="I49" s="21">
        <v>0.31320135034743718</v>
      </c>
      <c r="J49" s="15">
        <v>1.4851485738659849</v>
      </c>
      <c r="L49" t="s">
        <v>98</v>
      </c>
      <c r="M49" t="s">
        <v>99</v>
      </c>
      <c r="N49">
        <v>7.2290000915527344</v>
      </c>
      <c r="O49" s="10">
        <v>0.10084383487622155</v>
      </c>
      <c r="P49" t="b">
        <f t="shared" si="2"/>
        <v>1</v>
      </c>
    </row>
    <row r="50" spans="1:16">
      <c r="A50" t="s">
        <v>170</v>
      </c>
      <c r="B50" t="s">
        <v>171</v>
      </c>
      <c r="C50" t="s">
        <v>89</v>
      </c>
      <c r="D50">
        <v>13</v>
      </c>
      <c r="E50">
        <v>1</v>
      </c>
      <c r="F50">
        <v>0</v>
      </c>
      <c r="G50" s="23">
        <v>21.5</v>
      </c>
      <c r="H50" s="23">
        <v>28.114999771118164</v>
      </c>
      <c r="I50" s="21">
        <v>0.30767440795898438</v>
      </c>
      <c r="J50" s="15">
        <v>5.7674419048220615</v>
      </c>
      <c r="L50" t="s">
        <v>170</v>
      </c>
      <c r="M50" t="s">
        <v>171</v>
      </c>
      <c r="N50">
        <v>27.75</v>
      </c>
      <c r="O50" s="10">
        <v>1.3153144905159066E-2</v>
      </c>
      <c r="P50" t="b">
        <f t="shared" si="2"/>
        <v>1</v>
      </c>
    </row>
    <row r="51" spans="1:16">
      <c r="A51" t="s">
        <v>104</v>
      </c>
      <c r="B51" t="s">
        <v>105</v>
      </c>
      <c r="C51" t="s">
        <v>89</v>
      </c>
      <c r="D51">
        <v>12</v>
      </c>
      <c r="E51">
        <v>0</v>
      </c>
      <c r="F51">
        <v>0</v>
      </c>
      <c r="G51" s="23">
        <v>8.1999999999999993</v>
      </c>
      <c r="H51" s="23">
        <v>10.682000160217285</v>
      </c>
      <c r="I51" s="21">
        <v>0.30268294636796172</v>
      </c>
      <c r="J51" s="15">
        <v>0</v>
      </c>
      <c r="L51" t="s">
        <v>104</v>
      </c>
      <c r="M51" t="s">
        <v>105</v>
      </c>
      <c r="N51">
        <v>10.454999923706055</v>
      </c>
      <c r="O51" s="10">
        <v>2.1712122254206975E-2</v>
      </c>
      <c r="P51" t="b">
        <f t="shared" si="2"/>
        <v>1</v>
      </c>
    </row>
    <row r="52" spans="1:16">
      <c r="A52" t="s">
        <v>126</v>
      </c>
      <c r="B52" t="s">
        <v>127</v>
      </c>
      <c r="C52" t="s">
        <v>89</v>
      </c>
      <c r="D52">
        <v>12</v>
      </c>
      <c r="E52">
        <v>3</v>
      </c>
      <c r="F52">
        <v>0</v>
      </c>
      <c r="G52" s="23">
        <v>14.88</v>
      </c>
      <c r="H52" s="23">
        <v>19.195999145507813</v>
      </c>
      <c r="I52" s="21">
        <v>0.29005370601530989</v>
      </c>
      <c r="J52" s="15">
        <v>7.2580648045386038</v>
      </c>
      <c r="L52" t="s">
        <v>126</v>
      </c>
      <c r="M52" t="s">
        <v>127</v>
      </c>
      <c r="N52">
        <v>19.049999237060547</v>
      </c>
      <c r="O52" s="10">
        <v>7.6640374957722942E-3</v>
      </c>
      <c r="P52" t="b">
        <f t="shared" si="2"/>
        <v>1</v>
      </c>
    </row>
    <row r="53" spans="1:16">
      <c r="A53" t="s">
        <v>134</v>
      </c>
      <c r="B53" t="s">
        <v>135</v>
      </c>
      <c r="C53" t="s">
        <v>89</v>
      </c>
      <c r="D53">
        <v>11</v>
      </c>
      <c r="E53">
        <v>2</v>
      </c>
      <c r="F53">
        <v>0</v>
      </c>
      <c r="G53" s="23">
        <v>23.82</v>
      </c>
      <c r="H53" s="23">
        <v>30.684999465942383</v>
      </c>
      <c r="I53" s="21">
        <v>0.28820316817558278</v>
      </c>
      <c r="J53" s="15">
        <v>1.3781359574056093</v>
      </c>
      <c r="L53" t="s">
        <v>134</v>
      </c>
      <c r="M53" t="s">
        <v>135</v>
      </c>
      <c r="N53">
        <v>28.601999282836914</v>
      </c>
      <c r="O53" s="10">
        <v>7.2827083257617109E-2</v>
      </c>
      <c r="P53" t="b">
        <f t="shared" si="2"/>
        <v>1</v>
      </c>
    </row>
    <row r="54" spans="1:16">
      <c r="A54" t="s">
        <v>168</v>
      </c>
      <c r="B54" t="s">
        <v>169</v>
      </c>
      <c r="C54" t="s">
        <v>89</v>
      </c>
      <c r="D54">
        <v>9</v>
      </c>
      <c r="E54">
        <v>1</v>
      </c>
      <c r="F54">
        <v>0</v>
      </c>
      <c r="G54" s="23">
        <v>14.9</v>
      </c>
      <c r="H54" s="23">
        <v>19.089000701904297</v>
      </c>
      <c r="I54" s="21">
        <v>0.28114098670498633</v>
      </c>
      <c r="J54" s="15">
        <v>0</v>
      </c>
      <c r="L54" t="s">
        <v>168</v>
      </c>
      <c r="M54" t="s">
        <v>169</v>
      </c>
      <c r="N54">
        <v>18.072999954223633</v>
      </c>
      <c r="O54" s="10">
        <v>5.6216496998508884E-2</v>
      </c>
      <c r="P54" t="b">
        <f t="shared" si="2"/>
        <v>1</v>
      </c>
    </row>
    <row r="55" spans="1:16">
      <c r="A55" t="s">
        <v>136</v>
      </c>
      <c r="B55" t="s">
        <v>137</v>
      </c>
      <c r="C55" t="s">
        <v>89</v>
      </c>
      <c r="D55">
        <v>17</v>
      </c>
      <c r="E55">
        <v>2</v>
      </c>
      <c r="F55">
        <v>0</v>
      </c>
      <c r="G55" s="23">
        <v>26.17</v>
      </c>
      <c r="H55" s="23">
        <v>33.419998168945313</v>
      </c>
      <c r="I55" s="21">
        <v>0.27703470267272873</v>
      </c>
      <c r="J55" s="15">
        <v>2.139854804677821</v>
      </c>
      <c r="L55" t="s">
        <v>136</v>
      </c>
      <c r="M55" t="s">
        <v>137</v>
      </c>
      <c r="N55">
        <v>30.867000579833984</v>
      </c>
      <c r="O55" s="10">
        <v>8.2709610300757616E-2</v>
      </c>
      <c r="P55" t="b">
        <f t="shared" si="2"/>
        <v>1</v>
      </c>
    </row>
    <row r="56" spans="1:16">
      <c r="A56" t="s">
        <v>102</v>
      </c>
      <c r="B56" t="s">
        <v>103</v>
      </c>
      <c r="C56" t="s">
        <v>89</v>
      </c>
      <c r="D56">
        <v>7</v>
      </c>
      <c r="E56">
        <v>3</v>
      </c>
      <c r="F56">
        <v>0</v>
      </c>
      <c r="G56" s="23">
        <v>31.43</v>
      </c>
      <c r="H56" s="23">
        <v>39.950000762939453</v>
      </c>
      <c r="I56" s="21">
        <v>0.27107861161118213</v>
      </c>
      <c r="J56" s="15">
        <v>4.7725103404390712</v>
      </c>
      <c r="L56" t="s">
        <v>102</v>
      </c>
      <c r="M56" t="s">
        <v>103</v>
      </c>
      <c r="N56">
        <v>38.75</v>
      </c>
      <c r="O56" s="10">
        <v>3.0967761624243952E-2</v>
      </c>
      <c r="P56" t="b">
        <f t="shared" si="2"/>
        <v>1</v>
      </c>
    </row>
    <row r="57" spans="1:16">
      <c r="A57" t="s">
        <v>114</v>
      </c>
      <c r="B57" t="s">
        <v>115</v>
      </c>
      <c r="C57" t="s">
        <v>89</v>
      </c>
      <c r="D57">
        <v>8</v>
      </c>
      <c r="E57">
        <v>3</v>
      </c>
      <c r="F57">
        <v>0</v>
      </c>
      <c r="G57" s="23">
        <v>27.42</v>
      </c>
      <c r="H57" s="23">
        <v>34.563999176025391</v>
      </c>
      <c r="I57" s="21">
        <v>0.26053972195570346</v>
      </c>
      <c r="J57" s="15">
        <v>5.4704595185995624</v>
      </c>
      <c r="L57" t="s">
        <v>114</v>
      </c>
      <c r="M57" t="s">
        <v>115</v>
      </c>
      <c r="N57">
        <v>34.930999755859375</v>
      </c>
      <c r="O57" s="10">
        <v>-1.0506443628840689E-2</v>
      </c>
      <c r="P57" t="b">
        <f t="shared" si="2"/>
        <v>1</v>
      </c>
    </row>
    <row r="58" spans="1:16">
      <c r="A58" t="s">
        <v>106</v>
      </c>
      <c r="B58" t="s">
        <v>107</v>
      </c>
      <c r="C58" t="s">
        <v>89</v>
      </c>
      <c r="D58">
        <v>7</v>
      </c>
      <c r="E58">
        <v>1</v>
      </c>
      <c r="F58">
        <v>0</v>
      </c>
      <c r="G58" s="23">
        <v>7.58</v>
      </c>
      <c r="H58" s="23">
        <v>9.4720001220703125</v>
      </c>
      <c r="I58" s="21">
        <v>0.24960423774014676</v>
      </c>
      <c r="J58" s="15">
        <v>5.2770449335153629</v>
      </c>
      <c r="L58" t="s">
        <v>106</v>
      </c>
      <c r="M58" t="s">
        <v>107</v>
      </c>
      <c r="N58">
        <v>9.3889999389648438</v>
      </c>
      <c r="O58" s="10">
        <v>8.8401516290370422E-3</v>
      </c>
      <c r="P58" t="b">
        <f t="shared" si="2"/>
        <v>1</v>
      </c>
    </row>
    <row r="59" spans="1:16">
      <c r="A59" t="s">
        <v>120</v>
      </c>
      <c r="B59" t="s">
        <v>121</v>
      </c>
      <c r="C59" t="s">
        <v>89</v>
      </c>
      <c r="D59">
        <v>10</v>
      </c>
      <c r="E59">
        <v>3</v>
      </c>
      <c r="F59">
        <v>0</v>
      </c>
      <c r="G59" s="23">
        <v>10.33</v>
      </c>
      <c r="H59" s="23">
        <v>12.86400032043457</v>
      </c>
      <c r="I59" s="21">
        <v>0.2453049680962798</v>
      </c>
      <c r="J59" s="15">
        <v>0</v>
      </c>
      <c r="L59" t="s">
        <v>120</v>
      </c>
      <c r="M59" t="s">
        <v>121</v>
      </c>
      <c r="N59">
        <v>12.545999526977539</v>
      </c>
      <c r="O59" s="10">
        <v>2.5346788254952287E-2</v>
      </c>
      <c r="P59" t="b">
        <f t="shared" si="2"/>
        <v>1</v>
      </c>
    </row>
    <row r="60" spans="1:16">
      <c r="A60" t="s">
        <v>118</v>
      </c>
      <c r="B60" t="s">
        <v>119</v>
      </c>
      <c r="C60" t="s">
        <v>89</v>
      </c>
      <c r="D60">
        <v>9</v>
      </c>
      <c r="E60">
        <v>0</v>
      </c>
      <c r="F60">
        <v>0</v>
      </c>
      <c r="G60" s="23">
        <v>10.85</v>
      </c>
      <c r="H60" s="23">
        <v>13.458000183105469</v>
      </c>
      <c r="I60" s="21">
        <v>0.24036868047055016</v>
      </c>
      <c r="J60" s="15">
        <v>0</v>
      </c>
      <c r="L60" t="s">
        <v>118</v>
      </c>
      <c r="M60" t="s">
        <v>119</v>
      </c>
      <c r="N60">
        <v>13.222000122070313</v>
      </c>
      <c r="O60" s="10">
        <v>1.7849043931048091E-2</v>
      </c>
      <c r="P60" t="b">
        <f t="shared" si="2"/>
        <v>1</v>
      </c>
    </row>
    <row r="61" spans="1:16">
      <c r="A61" t="s">
        <v>96</v>
      </c>
      <c r="B61" t="s">
        <v>97</v>
      </c>
      <c r="C61" t="s">
        <v>89</v>
      </c>
      <c r="D61">
        <v>8</v>
      </c>
      <c r="E61">
        <v>5</v>
      </c>
      <c r="F61">
        <v>1</v>
      </c>
      <c r="G61" s="23">
        <v>7.95</v>
      </c>
      <c r="H61" s="23">
        <v>9.8330001831054688</v>
      </c>
      <c r="I61" s="21">
        <v>0.2368553689440841</v>
      </c>
      <c r="J61" s="15">
        <v>10.062893231709797</v>
      </c>
      <c r="L61" t="s">
        <v>96</v>
      </c>
      <c r="M61" t="s">
        <v>97</v>
      </c>
      <c r="N61">
        <v>10.050000190734863</v>
      </c>
      <c r="O61" s="10">
        <v>-2.159204015035221E-2</v>
      </c>
      <c r="P61" t="b">
        <f t="shared" si="2"/>
        <v>1</v>
      </c>
    </row>
    <row r="62" spans="1:16">
      <c r="A62" t="s">
        <v>93</v>
      </c>
      <c r="B62" t="s">
        <v>94</v>
      </c>
      <c r="C62" t="s">
        <v>89</v>
      </c>
      <c r="D62">
        <v>8</v>
      </c>
      <c r="E62">
        <v>5</v>
      </c>
      <c r="F62">
        <v>0</v>
      </c>
      <c r="G62" s="23">
        <v>13.45</v>
      </c>
      <c r="H62" s="23">
        <v>16.5</v>
      </c>
      <c r="I62" s="21">
        <v>0.22676579925650564</v>
      </c>
      <c r="J62" s="15">
        <v>0</v>
      </c>
      <c r="L62" t="s">
        <v>93</v>
      </c>
      <c r="M62" t="s">
        <v>94</v>
      </c>
      <c r="N62">
        <v>15.980999946594238</v>
      </c>
      <c r="O62" s="10">
        <v>3.2476068777934478E-2</v>
      </c>
      <c r="P62" t="b">
        <f t="shared" si="2"/>
        <v>1</v>
      </c>
    </row>
    <row r="63" spans="1:16">
      <c r="A63" t="s">
        <v>110</v>
      </c>
      <c r="B63" t="s">
        <v>111</v>
      </c>
      <c r="C63" t="s">
        <v>89</v>
      </c>
      <c r="D63">
        <v>4</v>
      </c>
      <c r="E63">
        <v>4</v>
      </c>
      <c r="F63">
        <v>0</v>
      </c>
      <c r="G63" s="23">
        <v>4.1900000000000004</v>
      </c>
      <c r="H63" s="23">
        <v>5.0939998626708984</v>
      </c>
      <c r="I63" s="21">
        <v>0.21575175720069165</v>
      </c>
      <c r="J63" s="15">
        <v>0</v>
      </c>
      <c r="L63" t="s">
        <v>110</v>
      </c>
      <c r="M63" t="s">
        <v>111</v>
      </c>
      <c r="N63">
        <v>4.7189998626708984</v>
      </c>
      <c r="O63" s="10">
        <v>7.9465990869462419E-2</v>
      </c>
      <c r="P63" t="b">
        <f t="shared" si="2"/>
        <v>1</v>
      </c>
    </row>
    <row r="64" spans="1:16">
      <c r="A64" t="s">
        <v>162</v>
      </c>
      <c r="B64" t="s">
        <v>163</v>
      </c>
      <c r="C64" t="s">
        <v>89</v>
      </c>
      <c r="D64">
        <v>13</v>
      </c>
      <c r="E64">
        <v>1</v>
      </c>
      <c r="F64">
        <v>0</v>
      </c>
      <c r="G64" s="23">
        <v>42.16</v>
      </c>
      <c r="H64" s="23">
        <v>50.923000335693359</v>
      </c>
      <c r="I64" s="21">
        <v>0.20785105160563005</v>
      </c>
      <c r="J64" s="15">
        <v>3.2258064855434414</v>
      </c>
      <c r="L64" t="s">
        <v>162</v>
      </c>
      <c r="M64" t="s">
        <v>163</v>
      </c>
      <c r="N64">
        <v>44.423000335693359</v>
      </c>
      <c r="O64" s="10">
        <v>0.14632059858364241</v>
      </c>
      <c r="P64" t="b">
        <f t="shared" si="2"/>
        <v>1</v>
      </c>
    </row>
    <row r="65" spans="1:16">
      <c r="A65" t="s">
        <v>100</v>
      </c>
      <c r="B65" t="s">
        <v>101</v>
      </c>
      <c r="C65" t="s">
        <v>89</v>
      </c>
      <c r="D65">
        <v>5</v>
      </c>
      <c r="E65">
        <v>2</v>
      </c>
      <c r="F65">
        <v>0</v>
      </c>
      <c r="G65" s="23">
        <v>14.55</v>
      </c>
      <c r="H65" s="23">
        <v>17.5</v>
      </c>
      <c r="I65" s="21">
        <v>0.20274914089347074</v>
      </c>
      <c r="J65" s="15">
        <v>3.2989689984272439</v>
      </c>
      <c r="L65" t="s">
        <v>100</v>
      </c>
      <c r="M65" t="s">
        <v>101</v>
      </c>
      <c r="N65">
        <v>16.929000854492188</v>
      </c>
      <c r="O65" s="10">
        <v>3.3729051727012897E-2</v>
      </c>
      <c r="P65" t="b">
        <f t="shared" si="2"/>
        <v>1</v>
      </c>
    </row>
    <row r="66" spans="1:16">
      <c r="A66" t="s">
        <v>130</v>
      </c>
      <c r="B66" t="s">
        <v>131</v>
      </c>
      <c r="C66" t="s">
        <v>89</v>
      </c>
      <c r="D66">
        <v>9</v>
      </c>
      <c r="E66">
        <v>2</v>
      </c>
      <c r="F66">
        <v>1</v>
      </c>
      <c r="G66" s="23">
        <v>20.89</v>
      </c>
      <c r="H66" s="23">
        <v>25.041999816894531</v>
      </c>
      <c r="I66" s="21">
        <v>0.19875537658662185</v>
      </c>
      <c r="J66" s="15">
        <v>7.4676876150289191</v>
      </c>
      <c r="L66" t="s">
        <v>130</v>
      </c>
      <c r="M66" t="s">
        <v>131</v>
      </c>
      <c r="N66">
        <v>25.166999816894531</v>
      </c>
      <c r="O66" s="10">
        <v>-4.9668216676382647E-3</v>
      </c>
      <c r="P66" t="b">
        <f t="shared" si="2"/>
        <v>1</v>
      </c>
    </row>
    <row r="67" spans="1:16">
      <c r="A67" t="s">
        <v>116</v>
      </c>
      <c r="B67" t="s">
        <v>117</v>
      </c>
      <c r="C67" t="s">
        <v>89</v>
      </c>
      <c r="D67">
        <v>11</v>
      </c>
      <c r="E67">
        <v>12</v>
      </c>
      <c r="F67">
        <v>0</v>
      </c>
      <c r="G67" s="23">
        <v>46.11</v>
      </c>
      <c r="H67" s="23">
        <v>54.668998718261719</v>
      </c>
      <c r="I67" s="21">
        <v>0.18562131247585598</v>
      </c>
      <c r="J67" s="15">
        <v>4.5109519056735081</v>
      </c>
      <c r="L67" t="s">
        <v>116</v>
      </c>
      <c r="M67" t="s">
        <v>117</v>
      </c>
      <c r="N67">
        <v>51.859001159667969</v>
      </c>
      <c r="O67" s="10">
        <v>5.4185339010716517E-2</v>
      </c>
      <c r="P67" t="b">
        <f t="shared" si="2"/>
        <v>1</v>
      </c>
    </row>
    <row r="68" spans="1:16">
      <c r="A68" t="s">
        <v>132</v>
      </c>
      <c r="B68" t="s">
        <v>133</v>
      </c>
      <c r="C68" t="s">
        <v>89</v>
      </c>
      <c r="D68">
        <v>6</v>
      </c>
      <c r="E68">
        <v>2</v>
      </c>
      <c r="F68">
        <v>0</v>
      </c>
      <c r="G68" s="23">
        <v>7.93</v>
      </c>
      <c r="H68" s="23">
        <v>9.375</v>
      </c>
      <c r="I68" s="21">
        <v>0.18221941992433799</v>
      </c>
      <c r="J68" s="15">
        <v>5.0441362668406615</v>
      </c>
      <c r="L68" t="s">
        <v>132</v>
      </c>
      <c r="M68" t="s">
        <v>133</v>
      </c>
      <c r="N68">
        <v>9.0620002746582031</v>
      </c>
      <c r="O68" s="10">
        <v>3.4539805325000665E-2</v>
      </c>
      <c r="P68" t="b">
        <f t="shared" si="2"/>
        <v>1</v>
      </c>
    </row>
    <row r="69" spans="1:16">
      <c r="A69" t="s">
        <v>138</v>
      </c>
      <c r="B69" t="s">
        <v>139</v>
      </c>
      <c r="C69" t="s">
        <v>89</v>
      </c>
      <c r="D69">
        <v>15</v>
      </c>
      <c r="E69">
        <v>1</v>
      </c>
      <c r="F69">
        <v>0</v>
      </c>
      <c r="G69" s="23">
        <v>72.88</v>
      </c>
      <c r="H69" s="23">
        <v>84.405998229980469</v>
      </c>
      <c r="I69" s="21">
        <v>0.15815035990642801</v>
      </c>
      <c r="J69" s="15">
        <v>1.4270032407423539</v>
      </c>
      <c r="L69" t="s">
        <v>138</v>
      </c>
      <c r="M69" t="s">
        <v>139</v>
      </c>
      <c r="N69">
        <v>81</v>
      </c>
      <c r="O69" s="10">
        <v>4.2049360863956407E-2</v>
      </c>
      <c r="P69" t="b">
        <f t="shared" si="2"/>
        <v>1</v>
      </c>
    </row>
    <row r="70" spans="1:16">
      <c r="A70" t="s">
        <v>154</v>
      </c>
      <c r="B70" t="s">
        <v>155</v>
      </c>
      <c r="C70" t="s">
        <v>89</v>
      </c>
      <c r="D70">
        <v>12</v>
      </c>
      <c r="E70">
        <v>7</v>
      </c>
      <c r="F70">
        <v>2</v>
      </c>
      <c r="G70" s="23">
        <v>46.26</v>
      </c>
      <c r="H70" s="23">
        <v>53.4739990234375</v>
      </c>
      <c r="I70" s="21">
        <v>0.15594463950362089</v>
      </c>
      <c r="J70" s="15">
        <v>7.6740163258026035</v>
      </c>
      <c r="L70" t="s">
        <v>154</v>
      </c>
      <c r="M70" t="s">
        <v>155</v>
      </c>
      <c r="N70">
        <v>56.13800048828125</v>
      </c>
      <c r="O70" s="10">
        <v>-4.7454512837518281E-2</v>
      </c>
      <c r="P70" t="b">
        <f t="shared" si="2"/>
        <v>1</v>
      </c>
    </row>
    <row r="71" spans="1:16">
      <c r="A71" t="s">
        <v>151</v>
      </c>
      <c r="B71" t="s">
        <v>152</v>
      </c>
      <c r="C71" t="s">
        <v>89</v>
      </c>
      <c r="D71">
        <v>10</v>
      </c>
      <c r="E71">
        <v>1</v>
      </c>
      <c r="F71">
        <v>0</v>
      </c>
      <c r="G71" s="23">
        <v>57.37</v>
      </c>
      <c r="H71" s="23">
        <v>65.404998779296875</v>
      </c>
      <c r="I71" s="21">
        <v>0.14005575700360604</v>
      </c>
      <c r="J71" s="15">
        <v>0.20916855031861775</v>
      </c>
      <c r="L71" t="s">
        <v>151</v>
      </c>
      <c r="M71" t="s">
        <v>152</v>
      </c>
      <c r="N71">
        <v>56.58599853515625</v>
      </c>
      <c r="O71" s="10">
        <v>0.15585127898134515</v>
      </c>
      <c r="P71" t="b">
        <f t="shared" si="2"/>
        <v>1</v>
      </c>
    </row>
    <row r="72" spans="1:16">
      <c r="A72" t="s">
        <v>108</v>
      </c>
      <c r="B72" t="s">
        <v>109</v>
      </c>
      <c r="C72" t="s">
        <v>89</v>
      </c>
      <c r="D72">
        <v>8</v>
      </c>
      <c r="E72">
        <v>5</v>
      </c>
      <c r="F72">
        <v>0</v>
      </c>
      <c r="G72" s="23">
        <v>26.87</v>
      </c>
      <c r="H72" s="23">
        <v>30.576999664306641</v>
      </c>
      <c r="I72" s="21">
        <v>0.1379605383069088</v>
      </c>
      <c r="J72" s="15">
        <v>0</v>
      </c>
      <c r="L72" t="s">
        <v>108</v>
      </c>
      <c r="M72" t="s">
        <v>109</v>
      </c>
      <c r="N72">
        <v>27.75</v>
      </c>
      <c r="O72" s="10">
        <v>0.10187386177681587</v>
      </c>
      <c r="P72" t="b">
        <f t="shared" si="2"/>
        <v>1</v>
      </c>
    </row>
    <row r="73" spans="1:16">
      <c r="A73" t="s">
        <v>160</v>
      </c>
      <c r="B73" t="s">
        <v>161</v>
      </c>
      <c r="C73" t="s">
        <v>89</v>
      </c>
      <c r="D73">
        <v>14</v>
      </c>
      <c r="E73">
        <v>2</v>
      </c>
      <c r="F73">
        <v>0</v>
      </c>
      <c r="G73" s="23">
        <v>23.44</v>
      </c>
      <c r="H73" s="23">
        <v>26.603000640869141</v>
      </c>
      <c r="I73" s="21">
        <v>0.13494030037837623</v>
      </c>
      <c r="J73" s="15">
        <v>2.9010239212993061</v>
      </c>
      <c r="L73" t="s">
        <v>160</v>
      </c>
      <c r="M73" t="s">
        <v>161</v>
      </c>
      <c r="N73">
        <v>24.222000122070313</v>
      </c>
      <c r="O73" s="10">
        <v>9.8299087887021214E-2</v>
      </c>
      <c r="P73" t="b">
        <f t="shared" si="2"/>
        <v>1</v>
      </c>
    </row>
    <row r="74" spans="1:16">
      <c r="A74" t="s">
        <v>143</v>
      </c>
      <c r="B74" t="s">
        <v>144</v>
      </c>
      <c r="C74" t="s">
        <v>89</v>
      </c>
      <c r="D74">
        <v>11</v>
      </c>
      <c r="E74">
        <v>6</v>
      </c>
      <c r="F74">
        <v>0</v>
      </c>
      <c r="G74" s="23">
        <v>43.96</v>
      </c>
      <c r="H74" s="23">
        <v>49.833000183105469</v>
      </c>
      <c r="I74" s="21">
        <v>0.13359873027992419</v>
      </c>
      <c r="J74" s="15">
        <v>6.0737035402501025</v>
      </c>
      <c r="L74" t="s">
        <v>143</v>
      </c>
      <c r="M74" t="s">
        <v>144</v>
      </c>
      <c r="N74">
        <v>50.068000793457031</v>
      </c>
      <c r="O74" s="10">
        <v>-4.693628797382954E-3</v>
      </c>
      <c r="P74" t="b">
        <f t="shared" si="2"/>
        <v>1</v>
      </c>
    </row>
    <row r="75" spans="1:16">
      <c r="A75" t="s">
        <v>147</v>
      </c>
      <c r="B75" t="s">
        <v>148</v>
      </c>
      <c r="C75" t="s">
        <v>89</v>
      </c>
      <c r="D75">
        <v>8</v>
      </c>
      <c r="E75">
        <v>3</v>
      </c>
      <c r="F75">
        <v>0</v>
      </c>
      <c r="G75" s="23">
        <v>15.03</v>
      </c>
      <c r="H75" s="23">
        <v>16.840999603271484</v>
      </c>
      <c r="I75" s="21">
        <v>0.1204923222402851</v>
      </c>
      <c r="J75" s="15">
        <v>8.7824354787231371</v>
      </c>
      <c r="L75" t="s">
        <v>147</v>
      </c>
      <c r="M75" t="s">
        <v>148</v>
      </c>
      <c r="N75">
        <v>16.472000122070313</v>
      </c>
      <c r="O75" s="10">
        <v>2.2401619625218503E-2</v>
      </c>
      <c r="P75" t="b">
        <f t="shared" si="2"/>
        <v>1</v>
      </c>
    </row>
    <row r="76" spans="1:16">
      <c r="A76" t="s">
        <v>122</v>
      </c>
      <c r="B76" t="s">
        <v>123</v>
      </c>
      <c r="C76" t="s">
        <v>89</v>
      </c>
      <c r="D76">
        <v>7</v>
      </c>
      <c r="E76">
        <v>11</v>
      </c>
      <c r="F76">
        <v>1</v>
      </c>
      <c r="G76" s="23">
        <v>78.5</v>
      </c>
      <c r="H76" s="23">
        <v>87.316001892089844</v>
      </c>
      <c r="I76" s="21">
        <v>0.11230575658713177</v>
      </c>
      <c r="J76" s="15">
        <v>2.547770700636943</v>
      </c>
      <c r="L76" t="s">
        <v>122</v>
      </c>
      <c r="M76" t="s">
        <v>123</v>
      </c>
      <c r="N76">
        <v>80.944000244140625</v>
      </c>
      <c r="O76" s="10">
        <v>7.8721111246419714E-2</v>
      </c>
      <c r="P76" t="b">
        <f t="shared" si="2"/>
        <v>1</v>
      </c>
    </row>
    <row r="77" spans="1:16">
      <c r="A77" t="s">
        <v>158</v>
      </c>
      <c r="B77" t="s">
        <v>159</v>
      </c>
      <c r="C77" t="s">
        <v>89</v>
      </c>
      <c r="D77">
        <v>6</v>
      </c>
      <c r="E77">
        <v>7</v>
      </c>
      <c r="F77">
        <v>0</v>
      </c>
      <c r="G77" s="23">
        <v>24.75</v>
      </c>
      <c r="H77" s="23">
        <v>27.346000671386719</v>
      </c>
      <c r="I77" s="21">
        <v>0.104888916015625</v>
      </c>
      <c r="J77" s="15">
        <v>3.8787877920902138</v>
      </c>
      <c r="L77" t="s">
        <v>158</v>
      </c>
      <c r="M77" t="s">
        <v>159</v>
      </c>
      <c r="N77">
        <v>26.5</v>
      </c>
      <c r="O77" s="10">
        <v>3.1924553637234669E-2</v>
      </c>
      <c r="P77" t="b">
        <f t="shared" si="2"/>
        <v>1</v>
      </c>
    </row>
    <row r="78" spans="1:16">
      <c r="A78" t="s">
        <v>156</v>
      </c>
      <c r="B78" t="s">
        <v>157</v>
      </c>
      <c r="C78" t="s">
        <v>89</v>
      </c>
      <c r="D78">
        <v>15</v>
      </c>
      <c r="E78">
        <v>8</v>
      </c>
      <c r="F78">
        <v>0</v>
      </c>
      <c r="G78" s="23">
        <v>91.55</v>
      </c>
      <c r="H78" s="23">
        <v>98.61199951171875</v>
      </c>
      <c r="I78" s="21">
        <v>7.7138170526693098E-2</v>
      </c>
      <c r="J78" s="15">
        <v>4.3691971600218462</v>
      </c>
      <c r="L78" t="s">
        <v>156</v>
      </c>
      <c r="M78" t="s">
        <v>157</v>
      </c>
      <c r="N78">
        <v>93.65899658203125</v>
      </c>
      <c r="O78" s="10">
        <v>5.2883365297955238E-2</v>
      </c>
      <c r="P78" t="b">
        <f t="shared" si="2"/>
        <v>1</v>
      </c>
    </row>
    <row r="79" spans="1:16">
      <c r="A79" t="s">
        <v>149</v>
      </c>
      <c r="B79" t="s">
        <v>150</v>
      </c>
      <c r="C79" t="s">
        <v>89</v>
      </c>
      <c r="D79">
        <v>6</v>
      </c>
      <c r="E79">
        <v>7</v>
      </c>
      <c r="F79">
        <v>0</v>
      </c>
      <c r="G79" s="23">
        <v>32.89</v>
      </c>
      <c r="H79" s="23">
        <v>35.153999328613281</v>
      </c>
      <c r="I79" s="21">
        <v>6.8835491900677434E-2</v>
      </c>
      <c r="J79" s="15">
        <v>6.0808756460930375</v>
      </c>
      <c r="L79" t="s">
        <v>149</v>
      </c>
      <c r="M79" t="s">
        <v>150</v>
      </c>
      <c r="N79">
        <v>35.384998321533203</v>
      </c>
      <c r="O79" s="10">
        <v>-6.5281617599893919E-3</v>
      </c>
      <c r="P79" t="b">
        <f t="shared" si="2"/>
        <v>1</v>
      </c>
    </row>
    <row r="80" spans="1:16">
      <c r="A80" t="s">
        <v>166</v>
      </c>
      <c r="B80" t="s">
        <v>167</v>
      </c>
      <c r="C80" t="s">
        <v>89</v>
      </c>
      <c r="D80">
        <v>10</v>
      </c>
      <c r="E80">
        <v>10</v>
      </c>
      <c r="F80">
        <v>2</v>
      </c>
      <c r="G80" s="23">
        <v>49.92</v>
      </c>
      <c r="H80" s="23">
        <v>52.527000427246094</v>
      </c>
      <c r="I80" s="21">
        <v>5.2223566250923316E-2</v>
      </c>
      <c r="J80" s="15">
        <v>7.4519231342352343</v>
      </c>
      <c r="L80" t="s">
        <v>166</v>
      </c>
      <c r="M80" t="s">
        <v>167</v>
      </c>
      <c r="N80">
        <v>53.437999725341797</v>
      </c>
      <c r="O80" s="10">
        <v>-1.7047780657547362E-2</v>
      </c>
      <c r="P80" t="b">
        <f t="shared" si="2"/>
        <v>1</v>
      </c>
    </row>
    <row r="81" spans="1:16">
      <c r="I81" s="22" t="s">
        <v>494</v>
      </c>
      <c r="J81" s="15"/>
      <c r="P81" t="b">
        <f t="shared" ref="P81:P112" si="3">A81=L81</f>
        <v>1</v>
      </c>
    </row>
    <row r="82" spans="1:16">
      <c r="A82" s="16" t="s">
        <v>174</v>
      </c>
      <c r="I82" s="22" t="s">
        <v>494</v>
      </c>
      <c r="J82" s="15"/>
      <c r="P82" t="b">
        <f t="shared" si="3"/>
        <v>0</v>
      </c>
    </row>
    <row r="83" spans="1:16">
      <c r="A83" t="s">
        <v>223</v>
      </c>
      <c r="B83" s="11" t="s">
        <v>521</v>
      </c>
      <c r="C83" t="s">
        <v>174</v>
      </c>
      <c r="D83">
        <v>12</v>
      </c>
      <c r="E83">
        <v>2</v>
      </c>
      <c r="F83">
        <v>0</v>
      </c>
      <c r="G83" s="23">
        <v>21.06</v>
      </c>
      <c r="H83" s="23">
        <v>38.91400146484375</v>
      </c>
      <c r="I83" s="21">
        <v>0.84776835065734812</v>
      </c>
      <c r="J83" s="15">
        <v>2.571130127195846</v>
      </c>
      <c r="L83" t="s">
        <v>223</v>
      </c>
      <c r="M83" t="s">
        <v>224</v>
      </c>
      <c r="N83">
        <v>40.930000305175781</v>
      </c>
      <c r="O83" s="10">
        <v>-4.9254796611303692E-2</v>
      </c>
      <c r="P83" t="b">
        <f t="shared" ref="P83:P110" si="4">A83=L83</f>
        <v>1</v>
      </c>
    </row>
    <row r="84" spans="1:16">
      <c r="A84" t="s">
        <v>219</v>
      </c>
      <c r="B84" t="s">
        <v>220</v>
      </c>
      <c r="C84" t="s">
        <v>174</v>
      </c>
      <c r="D84">
        <v>7</v>
      </c>
      <c r="E84">
        <v>0</v>
      </c>
      <c r="F84">
        <v>0</v>
      </c>
      <c r="G84" s="23">
        <v>33.33</v>
      </c>
      <c r="H84" s="23">
        <v>53</v>
      </c>
      <c r="I84" s="21">
        <v>0.59015901590159026</v>
      </c>
      <c r="J84" s="15">
        <v>0</v>
      </c>
      <c r="L84" t="s">
        <v>219</v>
      </c>
      <c r="M84" t="s">
        <v>220</v>
      </c>
      <c r="N84">
        <v>54.429000854492188</v>
      </c>
      <c r="O84" s="10">
        <v>-2.6254401735435272E-2</v>
      </c>
      <c r="P84" t="b">
        <f t="shared" si="4"/>
        <v>1</v>
      </c>
    </row>
    <row r="85" spans="1:16">
      <c r="A85" t="s">
        <v>193</v>
      </c>
      <c r="B85" t="s">
        <v>194</v>
      </c>
      <c r="C85" t="s">
        <v>174</v>
      </c>
      <c r="D85">
        <v>9</v>
      </c>
      <c r="E85">
        <v>1</v>
      </c>
      <c r="F85">
        <v>0</v>
      </c>
      <c r="G85" s="23">
        <v>120.03</v>
      </c>
      <c r="H85" s="23">
        <v>175.19999694824219</v>
      </c>
      <c r="I85" s="21">
        <v>0.45963506580223434</v>
      </c>
      <c r="J85" s="15">
        <v>3.1992001284423157</v>
      </c>
      <c r="L85" t="s">
        <v>193</v>
      </c>
      <c r="M85" t="s">
        <v>194</v>
      </c>
      <c r="N85">
        <v>177.19999694824219</v>
      </c>
      <c r="O85" s="10">
        <v>-1.1286681909956093E-2</v>
      </c>
      <c r="P85" t="b">
        <f t="shared" si="4"/>
        <v>1</v>
      </c>
    </row>
    <row r="86" spans="1:16">
      <c r="A86" t="s">
        <v>197</v>
      </c>
      <c r="B86" t="s">
        <v>198</v>
      </c>
      <c r="C86" t="s">
        <v>174</v>
      </c>
      <c r="D86">
        <v>8</v>
      </c>
      <c r="E86">
        <v>2</v>
      </c>
      <c r="F86">
        <v>1</v>
      </c>
      <c r="G86" s="23">
        <v>45.39</v>
      </c>
      <c r="H86" s="23">
        <v>61.271999359130859</v>
      </c>
      <c r="I86" s="21">
        <v>0.34990084510092218</v>
      </c>
      <c r="J86" s="15">
        <v>0.83475654990327974</v>
      </c>
      <c r="L86" t="s">
        <v>197</v>
      </c>
      <c r="M86" t="s">
        <v>198</v>
      </c>
      <c r="N86">
        <v>62.28900146484375</v>
      </c>
      <c r="O86" s="10">
        <v>-1.6327153779899524E-2</v>
      </c>
      <c r="P86" t="b">
        <f t="shared" si="4"/>
        <v>1</v>
      </c>
    </row>
    <row r="87" spans="1:16">
      <c r="A87" t="s">
        <v>191</v>
      </c>
      <c r="B87" t="s">
        <v>192</v>
      </c>
      <c r="C87" t="s">
        <v>174</v>
      </c>
      <c r="D87">
        <v>1</v>
      </c>
      <c r="E87">
        <v>7</v>
      </c>
      <c r="F87">
        <v>3</v>
      </c>
      <c r="G87" s="23">
        <v>26.22</v>
      </c>
      <c r="H87" s="23">
        <v>35.099998474121094</v>
      </c>
      <c r="I87" s="21">
        <v>0.33867271068348953</v>
      </c>
      <c r="J87" s="15">
        <v>7.1700991427598337</v>
      </c>
      <c r="L87" t="s">
        <v>191</v>
      </c>
      <c r="M87" t="s">
        <v>192</v>
      </c>
      <c r="N87">
        <v>36.636001586914063</v>
      </c>
      <c r="O87" s="10">
        <v>-4.1926057600718374E-2</v>
      </c>
      <c r="P87" t="b">
        <f t="shared" si="4"/>
        <v>1</v>
      </c>
    </row>
    <row r="88" spans="1:16">
      <c r="A88" t="s">
        <v>195</v>
      </c>
      <c r="B88" s="11" t="s">
        <v>520</v>
      </c>
      <c r="C88" t="s">
        <v>174</v>
      </c>
      <c r="D88">
        <v>7</v>
      </c>
      <c r="E88">
        <v>1</v>
      </c>
      <c r="F88">
        <v>0</v>
      </c>
      <c r="G88" s="23">
        <v>19.829999999999998</v>
      </c>
      <c r="H88" s="23">
        <v>25.687999725341797</v>
      </c>
      <c r="I88" s="21">
        <v>0.29541097959363588</v>
      </c>
      <c r="J88" s="15">
        <v>2.0171457688374406</v>
      </c>
      <c r="L88" t="s">
        <v>195</v>
      </c>
      <c r="M88" t="s">
        <v>196</v>
      </c>
      <c r="N88">
        <v>25.722000122070313</v>
      </c>
      <c r="O88" s="10">
        <v>-1.321841091950784E-3</v>
      </c>
      <c r="P88" t="b">
        <f t="shared" si="4"/>
        <v>1</v>
      </c>
    </row>
    <row r="89" spans="1:16">
      <c r="A89" t="s">
        <v>183</v>
      </c>
      <c r="B89" t="s">
        <v>184</v>
      </c>
      <c r="C89" t="s">
        <v>174</v>
      </c>
      <c r="D89">
        <v>3</v>
      </c>
      <c r="E89">
        <v>1</v>
      </c>
      <c r="F89">
        <v>0</v>
      </c>
      <c r="G89" s="23">
        <v>82.45</v>
      </c>
      <c r="H89" s="23">
        <v>106.75</v>
      </c>
      <c r="I89" s="21">
        <v>0.2947240751970891</v>
      </c>
      <c r="J89" s="15">
        <v>0.48514251784167911</v>
      </c>
      <c r="L89" t="s">
        <v>183</v>
      </c>
      <c r="M89" t="s">
        <v>184</v>
      </c>
      <c r="N89">
        <v>103</v>
      </c>
      <c r="O89" s="10">
        <v>3.640776699029126E-2</v>
      </c>
      <c r="P89" t="b">
        <f t="shared" si="4"/>
        <v>1</v>
      </c>
    </row>
    <row r="90" spans="1:16">
      <c r="A90" t="s">
        <v>177</v>
      </c>
      <c r="B90" t="s">
        <v>178</v>
      </c>
      <c r="C90" t="s">
        <v>174</v>
      </c>
      <c r="D90">
        <v>8</v>
      </c>
      <c r="E90">
        <v>0</v>
      </c>
      <c r="F90">
        <v>0</v>
      </c>
      <c r="G90" s="23">
        <v>74.08</v>
      </c>
      <c r="H90" s="23">
        <v>94.833000183105469</v>
      </c>
      <c r="I90" s="21">
        <v>0.28014309102464191</v>
      </c>
      <c r="J90" s="15">
        <v>2.0518358273846027</v>
      </c>
      <c r="L90" t="s">
        <v>177</v>
      </c>
      <c r="M90" t="s">
        <v>178</v>
      </c>
      <c r="N90">
        <v>94.333000183105469</v>
      </c>
      <c r="O90" s="10">
        <v>5.300372075832136E-3</v>
      </c>
      <c r="P90" t="b">
        <f t="shared" si="4"/>
        <v>1</v>
      </c>
    </row>
    <row r="91" spans="1:16">
      <c r="A91" t="s">
        <v>181</v>
      </c>
      <c r="B91" t="s">
        <v>182</v>
      </c>
      <c r="C91" t="s">
        <v>174</v>
      </c>
      <c r="D91">
        <v>1</v>
      </c>
      <c r="E91">
        <v>2</v>
      </c>
      <c r="F91">
        <v>0</v>
      </c>
      <c r="G91" s="23">
        <v>42.35</v>
      </c>
      <c r="H91" s="23">
        <v>53.193000793457031</v>
      </c>
      <c r="I91" s="21">
        <v>0.25603307658694285</v>
      </c>
      <c r="J91" s="15">
        <v>3.2297520598104175</v>
      </c>
      <c r="L91" t="s">
        <v>181</v>
      </c>
      <c r="M91" t="s">
        <v>182</v>
      </c>
      <c r="N91">
        <v>54.333000183105469</v>
      </c>
      <c r="O91" s="10">
        <v>-2.0981712510013642E-2</v>
      </c>
      <c r="P91" t="b">
        <f t="shared" si="4"/>
        <v>1</v>
      </c>
    </row>
    <row r="92" spans="1:16">
      <c r="A92" t="s">
        <v>187</v>
      </c>
      <c r="B92" t="s">
        <v>188</v>
      </c>
      <c r="C92" t="s">
        <v>174</v>
      </c>
      <c r="D92">
        <v>3</v>
      </c>
      <c r="E92">
        <v>5</v>
      </c>
      <c r="F92">
        <v>0</v>
      </c>
      <c r="G92" s="23">
        <v>13.92</v>
      </c>
      <c r="H92" s="23">
        <v>17.357000350952148</v>
      </c>
      <c r="I92" s="21">
        <v>0.24691094475230951</v>
      </c>
      <c r="J92" s="15">
        <v>5.7471265224204666</v>
      </c>
      <c r="L92" t="s">
        <v>187</v>
      </c>
      <c r="M92" t="s">
        <v>188</v>
      </c>
      <c r="N92">
        <v>19.25</v>
      </c>
      <c r="O92" s="10">
        <v>-9.8337644106381905E-2</v>
      </c>
      <c r="P92" t="b">
        <f t="shared" si="4"/>
        <v>1</v>
      </c>
    </row>
    <row r="93" spans="1:16">
      <c r="A93" t="s">
        <v>179</v>
      </c>
      <c r="B93" t="s">
        <v>180</v>
      </c>
      <c r="C93" t="s">
        <v>174</v>
      </c>
      <c r="D93">
        <v>7</v>
      </c>
      <c r="E93">
        <v>0</v>
      </c>
      <c r="F93">
        <v>1</v>
      </c>
      <c r="G93" s="23">
        <v>1223.48</v>
      </c>
      <c r="H93" s="23">
        <v>1495.4000244140625</v>
      </c>
      <c r="I93" s="21">
        <v>0.22225130317950639</v>
      </c>
      <c r="J93" s="15">
        <v>1.1015300811219824</v>
      </c>
      <c r="L93" t="s">
        <v>179</v>
      </c>
      <c r="M93" t="s">
        <v>180</v>
      </c>
      <c r="N93">
        <v>1371.469970703125</v>
      </c>
      <c r="O93" s="10">
        <v>9.0362936380882664E-2</v>
      </c>
      <c r="P93" t="b">
        <f t="shared" si="4"/>
        <v>1</v>
      </c>
    </row>
    <row r="94" spans="1:16">
      <c r="A94" t="s">
        <v>175</v>
      </c>
      <c r="B94" t="s">
        <v>176</v>
      </c>
      <c r="C94" t="s">
        <v>174</v>
      </c>
      <c r="D94">
        <v>7</v>
      </c>
      <c r="E94">
        <v>5</v>
      </c>
      <c r="F94">
        <v>0</v>
      </c>
      <c r="G94" s="23">
        <v>88.66</v>
      </c>
      <c r="H94" s="23">
        <v>104.22200012207031</v>
      </c>
      <c r="I94" s="21">
        <v>0.17552447690131193</v>
      </c>
      <c r="J94" s="15">
        <v>4.601849677087813</v>
      </c>
      <c r="L94" t="s">
        <v>175</v>
      </c>
      <c r="M94" t="s">
        <v>176</v>
      </c>
      <c r="N94">
        <v>104.63600158691406</v>
      </c>
      <c r="O94" s="10">
        <v>-3.9565872029223795E-3</v>
      </c>
      <c r="P94" t="b">
        <f t="shared" si="4"/>
        <v>1</v>
      </c>
    </row>
    <row r="95" spans="1:16">
      <c r="A95" t="s">
        <v>221</v>
      </c>
      <c r="B95" t="s">
        <v>222</v>
      </c>
      <c r="C95" t="s">
        <v>174</v>
      </c>
      <c r="D95">
        <v>6</v>
      </c>
      <c r="E95">
        <v>2</v>
      </c>
      <c r="F95">
        <v>0</v>
      </c>
      <c r="G95" s="23">
        <v>84.73</v>
      </c>
      <c r="H95" s="23">
        <v>99.25</v>
      </c>
      <c r="I95" s="21">
        <v>0.17136787442464294</v>
      </c>
      <c r="J95" s="15">
        <v>3.6114716662097734</v>
      </c>
      <c r="L95" t="s">
        <v>221</v>
      </c>
      <c r="M95" t="s">
        <v>222</v>
      </c>
      <c r="N95">
        <v>100.25</v>
      </c>
      <c r="O95" s="10">
        <v>-9.9750623441396506E-3</v>
      </c>
      <c r="P95" t="b">
        <f t="shared" si="4"/>
        <v>1</v>
      </c>
    </row>
    <row r="96" spans="1:16">
      <c r="A96" t="s">
        <v>189</v>
      </c>
      <c r="B96" t="s">
        <v>190</v>
      </c>
      <c r="C96" t="s">
        <v>174</v>
      </c>
      <c r="D96">
        <v>5</v>
      </c>
      <c r="E96">
        <v>3</v>
      </c>
      <c r="F96">
        <v>0</v>
      </c>
      <c r="G96" s="23">
        <v>34.11</v>
      </c>
      <c r="H96" s="23">
        <v>39.856998443603516</v>
      </c>
      <c r="I96" s="21">
        <v>0.16848426982126991</v>
      </c>
      <c r="J96" s="15">
        <v>6.5963060686015833</v>
      </c>
      <c r="L96" t="s">
        <v>189</v>
      </c>
      <c r="M96" t="s">
        <v>190</v>
      </c>
      <c r="N96">
        <v>45.125</v>
      </c>
      <c r="O96" s="10">
        <v>-0.11674241676224896</v>
      </c>
      <c r="P96" t="b">
        <f t="shared" si="4"/>
        <v>1</v>
      </c>
    </row>
    <row r="97" spans="1:16">
      <c r="A97" t="s">
        <v>199</v>
      </c>
      <c r="B97" t="s">
        <v>200</v>
      </c>
      <c r="C97" t="s">
        <v>174</v>
      </c>
      <c r="D97">
        <v>2</v>
      </c>
      <c r="E97">
        <v>7</v>
      </c>
      <c r="F97">
        <v>0</v>
      </c>
      <c r="G97" s="23">
        <v>34.93</v>
      </c>
      <c r="H97" s="23">
        <v>40.666999816894531</v>
      </c>
      <c r="I97" s="21">
        <v>0.16424276601473037</v>
      </c>
      <c r="J97" s="15">
        <v>6.0120237750717678</v>
      </c>
      <c r="L97" t="s">
        <v>199</v>
      </c>
      <c r="M97" t="s">
        <v>200</v>
      </c>
      <c r="N97">
        <v>42.299999237060547</v>
      </c>
      <c r="O97" s="10">
        <v>-3.8605187934265643E-2</v>
      </c>
      <c r="P97" t="b">
        <f t="shared" si="4"/>
        <v>1</v>
      </c>
    </row>
    <row r="98" spans="1:16">
      <c r="A98" t="s">
        <v>201</v>
      </c>
      <c r="B98" t="s">
        <v>202</v>
      </c>
      <c r="C98" t="s">
        <v>174</v>
      </c>
      <c r="D98">
        <v>10</v>
      </c>
      <c r="E98">
        <v>6</v>
      </c>
      <c r="F98">
        <v>1</v>
      </c>
      <c r="G98" s="23">
        <v>116.05</v>
      </c>
      <c r="H98" s="23">
        <v>134.77799987792969</v>
      </c>
      <c r="I98" s="21">
        <v>0.16137871501878234</v>
      </c>
      <c r="J98" s="15">
        <v>4.6531668206526771</v>
      </c>
      <c r="L98" t="s">
        <v>201</v>
      </c>
      <c r="M98" t="s">
        <v>202</v>
      </c>
      <c r="N98">
        <v>135.19700622558594</v>
      </c>
      <c r="O98" s="10">
        <v>-3.0992280032969646E-3</v>
      </c>
      <c r="P98" t="b">
        <f t="shared" si="4"/>
        <v>1</v>
      </c>
    </row>
    <row r="99" spans="1:16">
      <c r="A99" t="s">
        <v>213</v>
      </c>
      <c r="B99" t="s">
        <v>214</v>
      </c>
      <c r="C99" t="s">
        <v>174</v>
      </c>
      <c r="D99">
        <v>10</v>
      </c>
      <c r="E99">
        <v>4</v>
      </c>
      <c r="F99">
        <v>1</v>
      </c>
      <c r="G99" s="23">
        <v>109.49</v>
      </c>
      <c r="H99" s="23">
        <v>126.16799926757813</v>
      </c>
      <c r="I99" s="21">
        <v>0.15232440649902393</v>
      </c>
      <c r="J99" s="15">
        <v>5.3703535614585061</v>
      </c>
      <c r="L99" t="s">
        <v>213</v>
      </c>
      <c r="M99" t="s">
        <v>214</v>
      </c>
      <c r="N99">
        <v>127.23799896240234</v>
      </c>
      <c r="O99" s="10">
        <v>-8.4094351023265759E-3</v>
      </c>
      <c r="P99" t="b">
        <f t="shared" si="4"/>
        <v>1</v>
      </c>
    </row>
    <row r="100" spans="1:16">
      <c r="A100" t="s">
        <v>185</v>
      </c>
      <c r="B100" t="s">
        <v>186</v>
      </c>
      <c r="C100" t="s">
        <v>174</v>
      </c>
      <c r="D100">
        <v>9</v>
      </c>
      <c r="E100">
        <v>7</v>
      </c>
      <c r="F100">
        <v>1</v>
      </c>
      <c r="G100" s="23">
        <v>25.48</v>
      </c>
      <c r="H100" s="23">
        <v>29.128000259399414</v>
      </c>
      <c r="I100" s="21">
        <v>0.14317112478019675</v>
      </c>
      <c r="J100" s="15">
        <v>5.7299844511262661</v>
      </c>
      <c r="L100" t="s">
        <v>185</v>
      </c>
      <c r="M100" t="s">
        <v>186</v>
      </c>
      <c r="N100">
        <v>29.739999771118164</v>
      </c>
      <c r="O100" s="10">
        <v>-2.0578329402446395E-2</v>
      </c>
      <c r="P100" t="b">
        <f t="shared" si="4"/>
        <v>1</v>
      </c>
    </row>
    <row r="101" spans="1:16">
      <c r="A101" t="s">
        <v>207</v>
      </c>
      <c r="B101" t="s">
        <v>208</v>
      </c>
      <c r="C101" t="s">
        <v>174</v>
      </c>
      <c r="D101">
        <v>7</v>
      </c>
      <c r="E101">
        <v>3</v>
      </c>
      <c r="F101">
        <v>1</v>
      </c>
      <c r="G101" s="23">
        <v>28.75</v>
      </c>
      <c r="H101" s="23">
        <v>32.700000762939453</v>
      </c>
      <c r="I101" s="21">
        <v>0.13739133088485053</v>
      </c>
      <c r="J101" s="15">
        <v>4.5913045302681299</v>
      </c>
      <c r="L101" t="s">
        <v>207</v>
      </c>
      <c r="M101" t="s">
        <v>208</v>
      </c>
      <c r="N101">
        <v>32.636001586914063</v>
      </c>
      <c r="O101" s="10">
        <v>1.9609992926048923E-3</v>
      </c>
      <c r="P101" t="b">
        <f t="shared" si="4"/>
        <v>1</v>
      </c>
    </row>
    <row r="102" spans="1:16">
      <c r="A102" t="s">
        <v>227</v>
      </c>
      <c r="B102" s="11" t="s">
        <v>519</v>
      </c>
      <c r="C102" t="s">
        <v>174</v>
      </c>
      <c r="D102">
        <v>7</v>
      </c>
      <c r="E102">
        <v>4</v>
      </c>
      <c r="F102">
        <v>2</v>
      </c>
      <c r="G102" s="23">
        <v>43.3</v>
      </c>
      <c r="H102" s="23">
        <v>49.159999847412109</v>
      </c>
      <c r="I102" s="21">
        <v>0.13533486945524509</v>
      </c>
      <c r="J102" s="15">
        <v>4.0002216092433454</v>
      </c>
      <c r="L102" t="s">
        <v>227</v>
      </c>
      <c r="M102" t="s">
        <v>228</v>
      </c>
      <c r="N102">
        <v>51.161998748779297</v>
      </c>
      <c r="O102" s="10">
        <v>-3.9130584229079876E-2</v>
      </c>
      <c r="P102" t="b">
        <f t="shared" si="4"/>
        <v>1</v>
      </c>
    </row>
    <row r="103" spans="1:16">
      <c r="A103" t="s">
        <v>225</v>
      </c>
      <c r="B103" t="s">
        <v>226</v>
      </c>
      <c r="C103" t="s">
        <v>174</v>
      </c>
      <c r="D103">
        <v>7</v>
      </c>
      <c r="E103">
        <v>3</v>
      </c>
      <c r="F103">
        <v>0</v>
      </c>
      <c r="G103" s="23">
        <v>37.770000000000003</v>
      </c>
      <c r="H103" s="23">
        <v>42.849998474121094</v>
      </c>
      <c r="I103" s="21">
        <v>0.13449823865822319</v>
      </c>
      <c r="J103" s="15">
        <v>1.4561821867114877</v>
      </c>
      <c r="L103" t="s">
        <v>225</v>
      </c>
      <c r="M103" t="s">
        <v>226</v>
      </c>
      <c r="N103">
        <v>42.227001190185547</v>
      </c>
      <c r="O103" s="10">
        <v>1.4753528935896701E-2</v>
      </c>
      <c r="P103" t="b">
        <f t="shared" si="4"/>
        <v>1</v>
      </c>
    </row>
    <row r="104" spans="1:16">
      <c r="A104" t="s">
        <v>211</v>
      </c>
      <c r="B104" t="s">
        <v>212</v>
      </c>
      <c r="C104" t="s">
        <v>174</v>
      </c>
      <c r="D104">
        <v>3</v>
      </c>
      <c r="E104">
        <v>10</v>
      </c>
      <c r="F104">
        <v>3</v>
      </c>
      <c r="G104" s="23">
        <v>51.82</v>
      </c>
      <c r="H104" s="23">
        <v>58.557998657226563</v>
      </c>
      <c r="I104" s="21">
        <v>0.13002699068364651</v>
      </c>
      <c r="J104" s="15">
        <v>6.7155538770233241</v>
      </c>
      <c r="L104" t="s">
        <v>211</v>
      </c>
      <c r="M104" t="s">
        <v>212</v>
      </c>
      <c r="N104">
        <v>59.284999847412109</v>
      </c>
      <c r="O104" s="10">
        <v>-1.2262818454190848E-2</v>
      </c>
      <c r="P104" t="b">
        <f t="shared" si="4"/>
        <v>1</v>
      </c>
    </row>
    <row r="105" spans="1:16">
      <c r="A105" t="s">
        <v>205</v>
      </c>
      <c r="B105" t="s">
        <v>206</v>
      </c>
      <c r="C105" t="s">
        <v>174</v>
      </c>
      <c r="D105">
        <v>11</v>
      </c>
      <c r="E105">
        <v>4</v>
      </c>
      <c r="F105">
        <v>1</v>
      </c>
      <c r="G105" s="23">
        <v>80.98</v>
      </c>
      <c r="H105" s="23">
        <v>90.18499755859375</v>
      </c>
      <c r="I105" s="21">
        <v>0.1136700118374135</v>
      </c>
      <c r="J105" s="15">
        <v>4.7419114771169566</v>
      </c>
      <c r="L105" t="s">
        <v>205</v>
      </c>
      <c r="M105" t="s">
        <v>206</v>
      </c>
      <c r="N105">
        <v>89.886001586914063</v>
      </c>
      <c r="O105" s="10">
        <v>3.3263908328437257E-3</v>
      </c>
      <c r="P105" t="b">
        <f t="shared" si="4"/>
        <v>1</v>
      </c>
    </row>
    <row r="106" spans="1:16">
      <c r="A106" t="s">
        <v>172</v>
      </c>
      <c r="B106" t="s">
        <v>173</v>
      </c>
      <c r="C106" t="s">
        <v>174</v>
      </c>
      <c r="D106">
        <v>7</v>
      </c>
      <c r="E106">
        <v>8</v>
      </c>
      <c r="F106">
        <v>1</v>
      </c>
      <c r="G106" s="23">
        <v>65.599999999999994</v>
      </c>
      <c r="H106" s="23">
        <v>72.696998596191406</v>
      </c>
      <c r="I106" s="21">
        <v>0.10818595421023494</v>
      </c>
      <c r="J106" s="15">
        <v>4.5710802986439134</v>
      </c>
      <c r="L106" t="s">
        <v>172</v>
      </c>
      <c r="M106" t="s">
        <v>173</v>
      </c>
      <c r="N106">
        <v>73.21600341796875</v>
      </c>
      <c r="O106" s="10">
        <v>-7.0886800364463633E-3</v>
      </c>
      <c r="P106" t="b">
        <f t="shared" si="4"/>
        <v>1</v>
      </c>
    </row>
    <row r="107" spans="1:16">
      <c r="A107" t="s">
        <v>203</v>
      </c>
      <c r="B107" t="s">
        <v>204</v>
      </c>
      <c r="C107" t="s">
        <v>174</v>
      </c>
      <c r="D107">
        <v>12</v>
      </c>
      <c r="E107">
        <v>2</v>
      </c>
      <c r="F107">
        <v>1</v>
      </c>
      <c r="G107" s="23">
        <v>198.84</v>
      </c>
      <c r="H107" s="23">
        <v>220.26699829101563</v>
      </c>
      <c r="I107" s="21">
        <v>0.10775999945189912</v>
      </c>
      <c r="J107" s="15">
        <v>2.2128344877124477</v>
      </c>
      <c r="L107" t="s">
        <v>203</v>
      </c>
      <c r="M107" t="s">
        <v>204</v>
      </c>
      <c r="N107">
        <v>218.04899597167969</v>
      </c>
      <c r="O107" s="10">
        <v>1.0172036378576183E-2</v>
      </c>
      <c r="P107" t="b">
        <f t="shared" si="4"/>
        <v>1</v>
      </c>
    </row>
    <row r="108" spans="1:16">
      <c r="A108" t="s">
        <v>217</v>
      </c>
      <c r="B108" t="s">
        <v>218</v>
      </c>
      <c r="C108" t="s">
        <v>174</v>
      </c>
      <c r="D108">
        <v>0</v>
      </c>
      <c r="E108">
        <v>8</v>
      </c>
      <c r="F108">
        <v>0</v>
      </c>
      <c r="G108" s="23">
        <v>29.06</v>
      </c>
      <c r="H108" s="23">
        <v>32</v>
      </c>
      <c r="I108" s="21">
        <v>0.1011699931176876</v>
      </c>
      <c r="J108" s="15">
        <v>2.4776325829670665</v>
      </c>
      <c r="L108" t="s">
        <v>217</v>
      </c>
      <c r="M108" t="s">
        <v>218</v>
      </c>
      <c r="N108">
        <v>32.625</v>
      </c>
      <c r="O108" s="10">
        <v>-1.9157088122605363E-2</v>
      </c>
      <c r="P108" t="b">
        <f t="shared" si="4"/>
        <v>1</v>
      </c>
    </row>
    <row r="109" spans="1:16">
      <c r="A109" t="s">
        <v>209</v>
      </c>
      <c r="B109" t="s">
        <v>210</v>
      </c>
      <c r="C109" t="s">
        <v>174</v>
      </c>
      <c r="D109">
        <v>3</v>
      </c>
      <c r="E109">
        <v>10</v>
      </c>
      <c r="F109">
        <v>2</v>
      </c>
      <c r="G109" s="23">
        <v>59.17</v>
      </c>
      <c r="H109" s="23">
        <v>64.816001892089844</v>
      </c>
      <c r="I109" s="21">
        <v>9.5420008316542876E-2</v>
      </c>
      <c r="J109" s="15">
        <v>7.1657930896031159</v>
      </c>
      <c r="L109" t="s">
        <v>209</v>
      </c>
      <c r="M109" t="s">
        <v>210</v>
      </c>
      <c r="N109">
        <v>67.581001281738281</v>
      </c>
      <c r="O109" s="10">
        <v>-4.0913856515996827E-2</v>
      </c>
      <c r="P109" t="b">
        <f t="shared" si="4"/>
        <v>1</v>
      </c>
    </row>
    <row r="110" spans="1:16">
      <c r="A110" t="s">
        <v>215</v>
      </c>
      <c r="B110" t="s">
        <v>216</v>
      </c>
      <c r="C110" t="s">
        <v>174</v>
      </c>
      <c r="D110">
        <v>0</v>
      </c>
      <c r="E110">
        <v>8</v>
      </c>
      <c r="F110">
        <v>1</v>
      </c>
      <c r="G110" s="23">
        <v>40.15</v>
      </c>
      <c r="H110" s="23">
        <v>40.666999816894531</v>
      </c>
      <c r="I110" s="21">
        <v>1.2876707768232446E-2</v>
      </c>
      <c r="J110" s="15">
        <v>5.1805726617834491</v>
      </c>
      <c r="L110" t="s">
        <v>215</v>
      </c>
      <c r="M110" t="s">
        <v>216</v>
      </c>
      <c r="N110">
        <v>41.200000762939453</v>
      </c>
      <c r="O110" s="10">
        <v>-1.2936915926573745E-2</v>
      </c>
      <c r="P110" t="b">
        <f t="shared" si="4"/>
        <v>1</v>
      </c>
    </row>
    <row r="111" spans="1:16">
      <c r="I111" s="22" t="s">
        <v>494</v>
      </c>
      <c r="J111" s="15"/>
      <c r="P111" t="b">
        <f t="shared" si="3"/>
        <v>1</v>
      </c>
    </row>
    <row r="112" spans="1:16">
      <c r="A112" s="16" t="s">
        <v>231</v>
      </c>
      <c r="I112" s="22" t="s">
        <v>494</v>
      </c>
      <c r="J112" s="15"/>
      <c r="P112" t="b">
        <f t="shared" si="3"/>
        <v>0</v>
      </c>
    </row>
    <row r="113" spans="1:16">
      <c r="A113" t="s">
        <v>236</v>
      </c>
      <c r="B113" t="s">
        <v>237</v>
      </c>
      <c r="C113" t="s">
        <v>231</v>
      </c>
      <c r="D113">
        <v>4</v>
      </c>
      <c r="E113">
        <v>12</v>
      </c>
      <c r="F113">
        <v>1</v>
      </c>
      <c r="G113" s="23">
        <v>2.63</v>
      </c>
      <c r="H113" s="23">
        <v>3.6730000972747803</v>
      </c>
      <c r="I113" s="21">
        <v>0.39657798375466935</v>
      </c>
      <c r="J113" s="15">
        <v>0</v>
      </c>
      <c r="L113" t="s">
        <v>236</v>
      </c>
      <c r="M113" t="s">
        <v>237</v>
      </c>
      <c r="N113">
        <v>3.8280000686645512</v>
      </c>
      <c r="O113" s="10">
        <v>-4.0491109877081259E-2</v>
      </c>
      <c r="P113" t="b">
        <f>A113=L113</f>
        <v>1</v>
      </c>
    </row>
    <row r="114" spans="1:16">
      <c r="A114" t="s">
        <v>229</v>
      </c>
      <c r="B114" t="s">
        <v>230</v>
      </c>
      <c r="C114" t="s">
        <v>231</v>
      </c>
      <c r="D114">
        <v>1</v>
      </c>
      <c r="E114">
        <v>5</v>
      </c>
      <c r="F114">
        <v>1</v>
      </c>
      <c r="G114" s="23">
        <v>10.36</v>
      </c>
      <c r="H114" s="23">
        <v>14.015999794006348</v>
      </c>
      <c r="I114" s="21">
        <v>0.35289573301219579</v>
      </c>
      <c r="J114" s="15">
        <v>0</v>
      </c>
      <c r="L114" t="s">
        <v>229</v>
      </c>
      <c r="M114" t="s">
        <v>230</v>
      </c>
      <c r="N114">
        <v>12.930000305175781</v>
      </c>
      <c r="O114" s="10">
        <v>8.3990677741581254E-2</v>
      </c>
      <c r="P114" t="b">
        <f>A114=L114</f>
        <v>1</v>
      </c>
    </row>
    <row r="115" spans="1:16">
      <c r="A115" t="s">
        <v>232</v>
      </c>
      <c r="B115" t="s">
        <v>233</v>
      </c>
      <c r="C115" t="s">
        <v>231</v>
      </c>
      <c r="D115">
        <v>3</v>
      </c>
      <c r="E115">
        <v>3</v>
      </c>
      <c r="F115">
        <v>0</v>
      </c>
      <c r="G115" s="23">
        <v>10.81</v>
      </c>
      <c r="H115" s="23">
        <v>13.583000183105469</v>
      </c>
      <c r="I115" s="21">
        <v>0.25652175606896099</v>
      </c>
      <c r="J115" s="15">
        <v>8.6586493016612636</v>
      </c>
      <c r="L115" t="s">
        <v>232</v>
      </c>
      <c r="M115" t="s">
        <v>233</v>
      </c>
      <c r="N115">
        <v>13.71399974822998</v>
      </c>
      <c r="O115" s="10">
        <v>-9.5522508042498247E-3</v>
      </c>
      <c r="P115" t="b">
        <f>A115=L115</f>
        <v>1</v>
      </c>
    </row>
    <row r="116" spans="1:16">
      <c r="A116" t="s">
        <v>234</v>
      </c>
      <c r="B116" s="11" t="s">
        <v>522</v>
      </c>
      <c r="C116" t="s">
        <v>231</v>
      </c>
      <c r="D116">
        <v>4</v>
      </c>
      <c r="E116">
        <v>0</v>
      </c>
      <c r="F116">
        <v>0</v>
      </c>
      <c r="G116" s="23">
        <v>10.73</v>
      </c>
      <c r="H116" s="23">
        <v>12.625</v>
      </c>
      <c r="I116" s="21">
        <v>0.17660764212488345</v>
      </c>
      <c r="J116" s="15">
        <v>5.7036345624968146</v>
      </c>
      <c r="L116" t="s">
        <v>234</v>
      </c>
      <c r="M116" t="s">
        <v>235</v>
      </c>
      <c r="N116">
        <v>12.399999618530273</v>
      </c>
      <c r="O116" s="10">
        <v>1.8145192612223245E-2</v>
      </c>
      <c r="P116" t="b">
        <f>A116=L116</f>
        <v>1</v>
      </c>
    </row>
    <row r="117" spans="1:16">
      <c r="I117" s="22" t="s">
        <v>494</v>
      </c>
      <c r="J117" s="15"/>
      <c r="P117" s="11" t="s">
        <v>494</v>
      </c>
    </row>
    <row r="118" spans="1:16">
      <c r="A118" s="16" t="s">
        <v>240</v>
      </c>
      <c r="I118" s="22" t="s">
        <v>494</v>
      </c>
      <c r="J118" s="15"/>
      <c r="P118" s="11" t="s">
        <v>494</v>
      </c>
    </row>
    <row r="119" spans="1:16">
      <c r="A119" t="s">
        <v>289</v>
      </c>
      <c r="B119" t="s">
        <v>290</v>
      </c>
      <c r="C119" t="s">
        <v>240</v>
      </c>
      <c r="D119">
        <v>8</v>
      </c>
      <c r="E119">
        <v>7</v>
      </c>
      <c r="F119">
        <v>0</v>
      </c>
      <c r="G119" s="23">
        <v>8.8800000000000008</v>
      </c>
      <c r="H119" s="23">
        <v>16.990999221801758</v>
      </c>
      <c r="I119" s="21">
        <v>0.91340081326596356</v>
      </c>
      <c r="J119" s="15">
        <v>0</v>
      </c>
      <c r="L119" t="s">
        <v>289</v>
      </c>
      <c r="M119" t="s">
        <v>290</v>
      </c>
      <c r="N119">
        <v>19.731000900268555</v>
      </c>
      <c r="O119" s="10">
        <v>-0.13886785025839735</v>
      </c>
      <c r="P119" t="b">
        <f t="shared" ref="P119:P144" si="5">A119=L119</f>
        <v>1</v>
      </c>
    </row>
    <row r="120" spans="1:16">
      <c r="A120" t="s">
        <v>277</v>
      </c>
      <c r="B120" s="11" t="s">
        <v>523</v>
      </c>
      <c r="C120" t="s">
        <v>240</v>
      </c>
      <c r="D120">
        <v>3</v>
      </c>
      <c r="E120">
        <v>0</v>
      </c>
      <c r="F120">
        <v>1</v>
      </c>
      <c r="G120" s="23">
        <v>20.77</v>
      </c>
      <c r="H120" s="23">
        <v>39.444999694824219</v>
      </c>
      <c r="I120" s="21">
        <v>0.89913335073780543</v>
      </c>
      <c r="J120" s="15">
        <v>1.6463649462322001</v>
      </c>
      <c r="L120" t="s">
        <v>277</v>
      </c>
      <c r="M120" t="s">
        <v>278</v>
      </c>
      <c r="N120">
        <v>40.425998687744141</v>
      </c>
      <c r="O120" s="10">
        <v>-2.4266537000045201E-2</v>
      </c>
      <c r="P120" t="b">
        <f t="shared" si="5"/>
        <v>1</v>
      </c>
    </row>
    <row r="121" spans="1:16">
      <c r="A121" t="s">
        <v>253</v>
      </c>
      <c r="B121" t="s">
        <v>254</v>
      </c>
      <c r="C121" t="s">
        <v>240</v>
      </c>
      <c r="D121">
        <v>8</v>
      </c>
      <c r="E121">
        <v>4</v>
      </c>
      <c r="F121">
        <v>0</v>
      </c>
      <c r="G121" s="23">
        <v>87</v>
      </c>
      <c r="H121" s="23">
        <v>141.33299255371094</v>
      </c>
      <c r="I121" s="21">
        <v>0.62451715578978084</v>
      </c>
      <c r="J121" s="15">
        <v>1.3149425901215652</v>
      </c>
      <c r="L121" t="s">
        <v>253</v>
      </c>
      <c r="M121" t="s">
        <v>254</v>
      </c>
      <c r="N121">
        <v>142.75</v>
      </c>
      <c r="O121" s="10">
        <v>-9.9264969967710164E-3</v>
      </c>
      <c r="P121" t="b">
        <f t="shared" si="5"/>
        <v>1</v>
      </c>
    </row>
    <row r="122" spans="1:16">
      <c r="A122" t="s">
        <v>249</v>
      </c>
      <c r="B122" t="s">
        <v>250</v>
      </c>
      <c r="C122" t="s">
        <v>240</v>
      </c>
      <c r="D122">
        <v>14</v>
      </c>
      <c r="E122">
        <v>1</v>
      </c>
      <c r="F122">
        <v>1</v>
      </c>
      <c r="G122" s="23">
        <v>18.05</v>
      </c>
      <c r="H122" s="23">
        <v>28.763999938964844</v>
      </c>
      <c r="I122" s="21">
        <v>0.59357340382076695</v>
      </c>
      <c r="J122" s="15">
        <v>0</v>
      </c>
      <c r="L122" t="s">
        <v>249</v>
      </c>
      <c r="M122" t="s">
        <v>250</v>
      </c>
      <c r="N122">
        <v>31.009000778198242</v>
      </c>
      <c r="O122" s="10">
        <v>-7.2398361214264281E-2</v>
      </c>
      <c r="P122" t="b">
        <f t="shared" si="5"/>
        <v>1</v>
      </c>
    </row>
    <row r="123" spans="1:16">
      <c r="A123" t="s">
        <v>247</v>
      </c>
      <c r="B123" s="11" t="s">
        <v>524</v>
      </c>
      <c r="C123" t="s">
        <v>240</v>
      </c>
      <c r="D123">
        <v>9</v>
      </c>
      <c r="E123">
        <v>4</v>
      </c>
      <c r="F123">
        <v>3</v>
      </c>
      <c r="G123" s="23">
        <v>50.77</v>
      </c>
      <c r="H123" s="23">
        <v>79.5</v>
      </c>
      <c r="I123" s="21">
        <v>0.56588536537325185</v>
      </c>
      <c r="J123" s="15">
        <v>0</v>
      </c>
      <c r="L123" t="s">
        <v>247</v>
      </c>
      <c r="M123" t="s">
        <v>248</v>
      </c>
      <c r="N123">
        <v>80.416999816894531</v>
      </c>
      <c r="O123" s="10">
        <v>-1.1403059290728251E-2</v>
      </c>
      <c r="P123" t="b">
        <f t="shared" si="5"/>
        <v>1</v>
      </c>
    </row>
    <row r="124" spans="1:16">
      <c r="A124" t="s">
        <v>241</v>
      </c>
      <c r="B124" t="s">
        <v>242</v>
      </c>
      <c r="C124" t="s">
        <v>240</v>
      </c>
      <c r="D124">
        <v>10</v>
      </c>
      <c r="E124">
        <v>0</v>
      </c>
      <c r="F124">
        <v>0</v>
      </c>
      <c r="G124" s="23">
        <v>45.72</v>
      </c>
      <c r="H124" s="23">
        <v>67.150001525878906</v>
      </c>
      <c r="I124" s="21">
        <v>0.46872269304197084</v>
      </c>
      <c r="J124" s="15">
        <v>5.5118109819040102</v>
      </c>
      <c r="L124" t="s">
        <v>241</v>
      </c>
      <c r="M124" t="s">
        <v>242</v>
      </c>
      <c r="N124">
        <v>67.75</v>
      </c>
      <c r="O124" s="10">
        <v>-8.8560660386877311E-3</v>
      </c>
      <c r="P124" t="b">
        <f t="shared" si="5"/>
        <v>1</v>
      </c>
    </row>
    <row r="125" spans="1:16">
      <c r="A125" t="s">
        <v>269</v>
      </c>
      <c r="B125" t="s">
        <v>270</v>
      </c>
      <c r="C125" t="s">
        <v>240</v>
      </c>
      <c r="D125">
        <v>5</v>
      </c>
      <c r="E125">
        <v>16</v>
      </c>
      <c r="F125">
        <v>4</v>
      </c>
      <c r="G125" s="23">
        <v>5.01</v>
      </c>
      <c r="H125" s="23">
        <v>7.3029999732971191</v>
      </c>
      <c r="I125" s="21">
        <v>0.45768462540860666</v>
      </c>
      <c r="J125" s="15">
        <v>0</v>
      </c>
      <c r="L125" t="s">
        <v>269</v>
      </c>
      <c r="M125" t="s">
        <v>270</v>
      </c>
      <c r="N125">
        <v>7.5590000152587891</v>
      </c>
      <c r="O125" s="10">
        <v>-3.3866919095766869E-2</v>
      </c>
      <c r="P125" t="b">
        <f t="shared" si="5"/>
        <v>1</v>
      </c>
    </row>
    <row r="126" spans="1:16">
      <c r="A126" t="s">
        <v>243</v>
      </c>
      <c r="B126" t="s">
        <v>244</v>
      </c>
      <c r="C126" t="s">
        <v>240</v>
      </c>
      <c r="D126">
        <v>7</v>
      </c>
      <c r="E126">
        <v>0</v>
      </c>
      <c r="F126">
        <v>0</v>
      </c>
      <c r="G126" s="23">
        <v>47</v>
      </c>
      <c r="H126" s="23">
        <v>67.857002258300781</v>
      </c>
      <c r="I126" s="21">
        <v>0.44376600549576128</v>
      </c>
      <c r="J126" s="15">
        <v>0</v>
      </c>
      <c r="L126" t="s">
        <v>243</v>
      </c>
      <c r="M126" t="s">
        <v>244</v>
      </c>
      <c r="N126">
        <v>69.857002258300781</v>
      </c>
      <c r="O126" s="10">
        <v>-2.8629914473067005E-2</v>
      </c>
      <c r="P126" t="b">
        <f t="shared" si="5"/>
        <v>1</v>
      </c>
    </row>
    <row r="127" spans="1:16">
      <c r="A127" t="s">
        <v>287</v>
      </c>
      <c r="B127" s="11" t="s">
        <v>525</v>
      </c>
      <c r="C127" t="s">
        <v>240</v>
      </c>
      <c r="D127">
        <v>15</v>
      </c>
      <c r="E127">
        <v>0</v>
      </c>
      <c r="F127">
        <v>1</v>
      </c>
      <c r="G127" s="23">
        <v>40.840000000000003</v>
      </c>
      <c r="H127" s="23">
        <v>55.423000335693359</v>
      </c>
      <c r="I127" s="21">
        <v>0.35707640391021928</v>
      </c>
      <c r="J127" s="15">
        <v>0.17368101647921969</v>
      </c>
      <c r="L127" t="s">
        <v>287</v>
      </c>
      <c r="M127" t="s">
        <v>288</v>
      </c>
      <c r="N127">
        <v>55.220001220703125</v>
      </c>
      <c r="O127" s="10">
        <v>3.6761881655686343E-3</v>
      </c>
      <c r="P127" t="b">
        <f t="shared" si="5"/>
        <v>1</v>
      </c>
    </row>
    <row r="128" spans="1:16">
      <c r="A128" t="s">
        <v>257</v>
      </c>
      <c r="B128" t="s">
        <v>258</v>
      </c>
      <c r="C128" t="s">
        <v>240</v>
      </c>
      <c r="D128">
        <v>5</v>
      </c>
      <c r="E128">
        <v>4</v>
      </c>
      <c r="F128">
        <v>0</v>
      </c>
      <c r="G128" s="23">
        <v>13.67</v>
      </c>
      <c r="H128" s="23">
        <v>17.611000061035156</v>
      </c>
      <c r="I128" s="21">
        <v>0.28829554213863617</v>
      </c>
      <c r="J128" s="15">
        <v>5.2670082561099454</v>
      </c>
      <c r="L128" t="s">
        <v>257</v>
      </c>
      <c r="M128" t="s">
        <v>258</v>
      </c>
      <c r="N128">
        <v>17.694000244140625</v>
      </c>
      <c r="O128" s="10">
        <v>-4.6908659410103883E-3</v>
      </c>
      <c r="P128" t="b">
        <f t="shared" si="5"/>
        <v>1</v>
      </c>
    </row>
    <row r="129" spans="1:16">
      <c r="A129" t="s">
        <v>267</v>
      </c>
      <c r="B129" t="s">
        <v>268</v>
      </c>
      <c r="C129" t="s">
        <v>240</v>
      </c>
      <c r="D129">
        <v>12</v>
      </c>
      <c r="E129">
        <v>1</v>
      </c>
      <c r="F129">
        <v>0</v>
      </c>
      <c r="G129" s="23">
        <v>29.52</v>
      </c>
      <c r="H129" s="23">
        <v>37.75</v>
      </c>
      <c r="I129" s="21">
        <v>0.27879403794037944</v>
      </c>
      <c r="J129" s="15">
        <v>0</v>
      </c>
      <c r="L129" t="s">
        <v>267</v>
      </c>
      <c r="M129" t="s">
        <v>268</v>
      </c>
      <c r="N129">
        <v>37.666999816894531</v>
      </c>
      <c r="O129" s="10">
        <v>2.2035251947048148E-3</v>
      </c>
      <c r="P129" t="b">
        <f t="shared" si="5"/>
        <v>1</v>
      </c>
    </row>
    <row r="130" spans="1:16">
      <c r="A130" t="s">
        <v>281</v>
      </c>
      <c r="B130" t="s">
        <v>282</v>
      </c>
      <c r="C130" t="s">
        <v>240</v>
      </c>
      <c r="D130">
        <v>7</v>
      </c>
      <c r="E130">
        <v>2</v>
      </c>
      <c r="F130">
        <v>0</v>
      </c>
      <c r="G130" s="23">
        <v>38.799999999999997</v>
      </c>
      <c r="H130" s="23">
        <v>49.555999755859375</v>
      </c>
      <c r="I130" s="21">
        <v>0.27721648855307679</v>
      </c>
      <c r="J130" s="15">
        <v>2.5773195876288661</v>
      </c>
      <c r="L130" t="s">
        <v>281</v>
      </c>
      <c r="M130" t="s">
        <v>282</v>
      </c>
      <c r="N130">
        <v>49.25</v>
      </c>
      <c r="O130" s="10">
        <v>6.2131930123730961E-3</v>
      </c>
      <c r="P130" t="b">
        <f t="shared" si="5"/>
        <v>1</v>
      </c>
    </row>
    <row r="131" spans="1:16">
      <c r="A131" t="s">
        <v>245</v>
      </c>
      <c r="B131" t="s">
        <v>246</v>
      </c>
      <c r="C131" t="s">
        <v>240</v>
      </c>
      <c r="D131">
        <v>10</v>
      </c>
      <c r="E131">
        <v>2</v>
      </c>
      <c r="F131">
        <v>1</v>
      </c>
      <c r="G131" s="23">
        <v>39.950000000000003</v>
      </c>
      <c r="H131" s="23">
        <v>48.541000366210938</v>
      </c>
      <c r="I131" s="21">
        <v>0.21504381392267669</v>
      </c>
      <c r="J131" s="15">
        <v>0.20025030841517061</v>
      </c>
      <c r="L131" t="s">
        <v>245</v>
      </c>
      <c r="M131" t="s">
        <v>246</v>
      </c>
      <c r="N131">
        <v>47.919998168945313</v>
      </c>
      <c r="O131" s="10">
        <v>1.2959144845461767E-2</v>
      </c>
      <c r="P131" t="b">
        <f t="shared" si="5"/>
        <v>1</v>
      </c>
    </row>
    <row r="132" spans="1:16">
      <c r="A132" t="s">
        <v>261</v>
      </c>
      <c r="B132" t="s">
        <v>262</v>
      </c>
      <c r="C132" t="s">
        <v>240</v>
      </c>
      <c r="D132">
        <v>15</v>
      </c>
      <c r="E132">
        <v>5</v>
      </c>
      <c r="F132">
        <v>0</v>
      </c>
      <c r="G132" s="23">
        <v>155.86000000000001</v>
      </c>
      <c r="H132" s="23">
        <v>188.81599426269531</v>
      </c>
      <c r="I132" s="21">
        <v>0.21144613282879055</v>
      </c>
      <c r="J132" s="15">
        <v>1.2112793499616057</v>
      </c>
      <c r="L132" t="s">
        <v>261</v>
      </c>
      <c r="M132" t="s">
        <v>262</v>
      </c>
      <c r="N132">
        <v>196.63800048828125</v>
      </c>
      <c r="O132" s="10">
        <v>-3.9778711165505846E-2</v>
      </c>
      <c r="P132" t="b">
        <f t="shared" si="5"/>
        <v>1</v>
      </c>
    </row>
    <row r="133" spans="1:16">
      <c r="A133" t="s">
        <v>238</v>
      </c>
      <c r="B133" t="s">
        <v>239</v>
      </c>
      <c r="C133" t="s">
        <v>240</v>
      </c>
      <c r="D133">
        <v>18</v>
      </c>
      <c r="E133">
        <v>2</v>
      </c>
      <c r="F133">
        <v>2</v>
      </c>
      <c r="G133" s="23">
        <v>182.08</v>
      </c>
      <c r="H133" s="23">
        <v>214.06399536132813</v>
      </c>
      <c r="I133" s="21">
        <v>0.17565902549059814</v>
      </c>
      <c r="J133" s="15">
        <v>0.85637739389768164</v>
      </c>
      <c r="L133" t="s">
        <v>238</v>
      </c>
      <c r="M133" t="s">
        <v>239</v>
      </c>
      <c r="N133">
        <v>214.125</v>
      </c>
      <c r="O133" s="10">
        <v>-2.8490199029480444E-4</v>
      </c>
      <c r="P133" t="b">
        <f t="shared" si="5"/>
        <v>1</v>
      </c>
    </row>
    <row r="134" spans="1:16">
      <c r="A134" t="s">
        <v>255</v>
      </c>
      <c r="B134" t="s">
        <v>256</v>
      </c>
      <c r="C134" t="s">
        <v>240</v>
      </c>
      <c r="D134">
        <v>3</v>
      </c>
      <c r="E134">
        <v>5</v>
      </c>
      <c r="F134">
        <v>0</v>
      </c>
      <c r="G134" s="23">
        <v>36.83</v>
      </c>
      <c r="H134" s="23">
        <v>42.937999725341797</v>
      </c>
      <c r="I134" s="21">
        <v>0.16584305526314957</v>
      </c>
      <c r="J134" s="15">
        <v>4.3442846153729517</v>
      </c>
      <c r="L134" t="s">
        <v>255</v>
      </c>
      <c r="M134" t="s">
        <v>256</v>
      </c>
      <c r="N134">
        <v>43.187999725341797</v>
      </c>
      <c r="O134" s="10">
        <v>-5.7886450307932493E-3</v>
      </c>
      <c r="P134" t="b">
        <f t="shared" si="5"/>
        <v>1</v>
      </c>
    </row>
    <row r="135" spans="1:16">
      <c r="A135" t="s">
        <v>275</v>
      </c>
      <c r="B135" t="s">
        <v>276</v>
      </c>
      <c r="C135" t="s">
        <v>240</v>
      </c>
      <c r="D135">
        <v>27</v>
      </c>
      <c r="E135">
        <v>9</v>
      </c>
      <c r="F135">
        <v>0</v>
      </c>
      <c r="G135" s="23">
        <v>101.55</v>
      </c>
      <c r="H135" s="23">
        <v>116.71199798583984</v>
      </c>
      <c r="I135" s="21">
        <v>0.14930574087483847</v>
      </c>
      <c r="J135" s="15">
        <v>0.74839979366150355</v>
      </c>
      <c r="L135" t="s">
        <v>275</v>
      </c>
      <c r="M135" t="s">
        <v>276</v>
      </c>
      <c r="N135">
        <v>120.60600280761719</v>
      </c>
      <c r="O135" s="10">
        <v>-3.2286990125929352E-2</v>
      </c>
      <c r="P135" t="b">
        <f t="shared" si="5"/>
        <v>1</v>
      </c>
    </row>
    <row r="136" spans="1:16">
      <c r="A136" t="s">
        <v>285</v>
      </c>
      <c r="B136" s="11" t="s">
        <v>526</v>
      </c>
      <c r="C136" t="s">
        <v>240</v>
      </c>
      <c r="D136">
        <v>0</v>
      </c>
      <c r="E136">
        <v>5</v>
      </c>
      <c r="F136">
        <v>0</v>
      </c>
      <c r="G136" s="23">
        <v>24.5</v>
      </c>
      <c r="H136" s="23">
        <v>28</v>
      </c>
      <c r="I136" s="21">
        <v>0.14285714285714285</v>
      </c>
      <c r="J136" s="15">
        <v>5.714285616972008</v>
      </c>
      <c r="L136" t="s">
        <v>285</v>
      </c>
      <c r="M136" t="s">
        <v>286</v>
      </c>
      <c r="N136">
        <v>28.5</v>
      </c>
      <c r="O136" s="10">
        <v>-1.7543859649122806E-2</v>
      </c>
      <c r="P136" t="b">
        <f t="shared" si="5"/>
        <v>1</v>
      </c>
    </row>
    <row r="137" spans="1:16">
      <c r="A137" t="s">
        <v>263</v>
      </c>
      <c r="B137" t="s">
        <v>264</v>
      </c>
      <c r="C137" t="s">
        <v>240</v>
      </c>
      <c r="D137">
        <v>9</v>
      </c>
      <c r="E137">
        <v>1</v>
      </c>
      <c r="F137">
        <v>0</v>
      </c>
      <c r="G137" s="23">
        <v>110.05</v>
      </c>
      <c r="H137" s="23">
        <v>124.77799987792969</v>
      </c>
      <c r="I137" s="21">
        <v>0.13383007612839337</v>
      </c>
      <c r="J137" s="15">
        <v>1.5629259687507766</v>
      </c>
      <c r="L137" t="s">
        <v>263</v>
      </c>
      <c r="M137" t="s">
        <v>264</v>
      </c>
      <c r="N137">
        <v>127.33300018310547</v>
      </c>
      <c r="O137" s="10">
        <v>-2.0065499921478946E-2</v>
      </c>
      <c r="P137" t="b">
        <f t="shared" si="5"/>
        <v>1</v>
      </c>
    </row>
    <row r="138" spans="1:16">
      <c r="A138" t="s">
        <v>251</v>
      </c>
      <c r="B138" t="s">
        <v>252</v>
      </c>
      <c r="C138" t="s">
        <v>240</v>
      </c>
      <c r="D138">
        <v>8</v>
      </c>
      <c r="E138">
        <v>3</v>
      </c>
      <c r="F138">
        <v>0</v>
      </c>
      <c r="G138" s="23">
        <v>87.07</v>
      </c>
      <c r="H138" s="23">
        <v>98.636001586914063</v>
      </c>
      <c r="I138" s="21">
        <v>0.13283566770315919</v>
      </c>
      <c r="J138" s="15">
        <v>0.89583090776360463</v>
      </c>
      <c r="L138" t="s">
        <v>251</v>
      </c>
      <c r="M138" t="s">
        <v>252</v>
      </c>
      <c r="N138">
        <v>97.544998168945313</v>
      </c>
      <c r="O138" s="10">
        <v>1.118461672508478E-2</v>
      </c>
      <c r="P138" t="b">
        <f t="shared" si="5"/>
        <v>1</v>
      </c>
    </row>
    <row r="139" spans="1:16">
      <c r="A139" t="s">
        <v>271</v>
      </c>
      <c r="B139" t="s">
        <v>272</v>
      </c>
      <c r="C139" t="s">
        <v>240</v>
      </c>
      <c r="D139">
        <v>8</v>
      </c>
      <c r="E139">
        <v>4</v>
      </c>
      <c r="F139">
        <v>1</v>
      </c>
      <c r="G139" s="23">
        <v>247.55</v>
      </c>
      <c r="H139" s="23">
        <v>280.15399169921875</v>
      </c>
      <c r="I139" s="21">
        <v>0.13170669238222071</v>
      </c>
      <c r="J139" s="15">
        <v>0.23752777197461636</v>
      </c>
      <c r="L139" t="s">
        <v>271</v>
      </c>
      <c r="M139" t="s">
        <v>272</v>
      </c>
      <c r="N139">
        <v>282.07699584960938</v>
      </c>
      <c r="O139" s="10">
        <v>-6.8173022922290456E-3</v>
      </c>
      <c r="P139" t="b">
        <f t="shared" si="5"/>
        <v>1</v>
      </c>
    </row>
    <row r="140" spans="1:16">
      <c r="A140" t="s">
        <v>265</v>
      </c>
      <c r="B140" s="11" t="s">
        <v>527</v>
      </c>
      <c r="C140" t="s">
        <v>240</v>
      </c>
      <c r="D140">
        <v>13</v>
      </c>
      <c r="E140">
        <v>21</v>
      </c>
      <c r="F140">
        <v>2</v>
      </c>
      <c r="G140" s="23">
        <v>151.77000000000001</v>
      </c>
      <c r="H140" s="23">
        <v>169.39399719238281</v>
      </c>
      <c r="I140" s="21">
        <v>0.11612306247863742</v>
      </c>
      <c r="J140" s="15">
        <v>2.0820979678663032</v>
      </c>
      <c r="L140" t="s">
        <v>265</v>
      </c>
      <c r="M140" t="s">
        <v>266</v>
      </c>
      <c r="N140">
        <v>173.18400573730469</v>
      </c>
      <c r="O140" s="10">
        <v>-2.1884287343894648E-2</v>
      </c>
      <c r="P140" t="b">
        <f t="shared" si="5"/>
        <v>1</v>
      </c>
    </row>
    <row r="141" spans="1:16">
      <c r="A141" t="s">
        <v>273</v>
      </c>
      <c r="B141" t="s">
        <v>274</v>
      </c>
      <c r="C141" t="s">
        <v>240</v>
      </c>
      <c r="D141">
        <v>13</v>
      </c>
      <c r="E141">
        <v>1</v>
      </c>
      <c r="F141">
        <v>1</v>
      </c>
      <c r="G141" s="23">
        <v>187.42</v>
      </c>
      <c r="H141" s="23">
        <v>206.5</v>
      </c>
      <c r="I141" s="21">
        <v>0.10180343613275004</v>
      </c>
      <c r="J141" s="15">
        <v>0.80034147903105324</v>
      </c>
      <c r="L141" t="s">
        <v>273</v>
      </c>
      <c r="M141" t="s">
        <v>274</v>
      </c>
      <c r="N141">
        <v>204.21400451660156</v>
      </c>
      <c r="O141" s="10">
        <v>1.1194117116549652E-2</v>
      </c>
      <c r="P141" t="b">
        <f t="shared" si="5"/>
        <v>1</v>
      </c>
    </row>
    <row r="142" spans="1:16">
      <c r="A142" t="s">
        <v>283</v>
      </c>
      <c r="B142" t="s">
        <v>284</v>
      </c>
      <c r="C142" t="s">
        <v>240</v>
      </c>
      <c r="D142">
        <v>1</v>
      </c>
      <c r="E142">
        <v>1</v>
      </c>
      <c r="F142">
        <v>0</v>
      </c>
      <c r="G142" s="23">
        <v>43.06</v>
      </c>
      <c r="H142" s="23">
        <v>45.75</v>
      </c>
      <c r="I142" s="21">
        <v>6.2470970738504356E-2</v>
      </c>
      <c r="J142" s="15">
        <v>1.3934046071571247</v>
      </c>
      <c r="L142" t="s">
        <v>283</v>
      </c>
      <c r="M142" t="s">
        <v>284</v>
      </c>
      <c r="N142">
        <v>46.5</v>
      </c>
      <c r="O142" s="10">
        <v>-1.6129032258064516E-2</v>
      </c>
      <c r="P142" t="b">
        <f t="shared" si="5"/>
        <v>1</v>
      </c>
    </row>
    <row r="143" spans="1:16">
      <c r="A143" t="s">
        <v>259</v>
      </c>
      <c r="B143" s="11" t="s">
        <v>528</v>
      </c>
      <c r="C143" t="s">
        <v>240</v>
      </c>
      <c r="D143">
        <v>3</v>
      </c>
      <c r="E143">
        <v>6</v>
      </c>
      <c r="F143">
        <v>0</v>
      </c>
      <c r="G143" s="23">
        <v>39.299999999999997</v>
      </c>
      <c r="H143" s="23">
        <v>41.312000274658203</v>
      </c>
      <c r="I143" s="21">
        <v>5.1195935741939085E-2</v>
      </c>
      <c r="J143" s="15">
        <v>1.7557251847730642</v>
      </c>
      <c r="L143" t="s">
        <v>259</v>
      </c>
      <c r="M143" t="s">
        <v>260</v>
      </c>
      <c r="N143">
        <v>39.643001556396484</v>
      </c>
      <c r="O143" s="10">
        <v>4.2100715201581956E-2</v>
      </c>
      <c r="P143" t="b">
        <f t="shared" si="5"/>
        <v>1</v>
      </c>
    </row>
    <row r="144" spans="1:16">
      <c r="A144" t="s">
        <v>279</v>
      </c>
      <c r="B144" t="s">
        <v>280</v>
      </c>
      <c r="C144" t="s">
        <v>240</v>
      </c>
      <c r="D144">
        <v>2</v>
      </c>
      <c r="E144">
        <v>14</v>
      </c>
      <c r="F144">
        <v>2</v>
      </c>
      <c r="G144" s="23">
        <v>174.24</v>
      </c>
      <c r="H144" s="23">
        <v>178.96400451660156</v>
      </c>
      <c r="I144" s="21">
        <v>2.7112055306482741E-2</v>
      </c>
      <c r="J144" s="15">
        <v>1.5386179623196603</v>
      </c>
      <c r="L144" t="s">
        <v>279</v>
      </c>
      <c r="M144" t="s">
        <v>280</v>
      </c>
      <c r="N144">
        <v>182.50300598144531</v>
      </c>
      <c r="O144" s="10">
        <v>-1.9391469449021308E-2</v>
      </c>
      <c r="P144" t="b">
        <f t="shared" si="5"/>
        <v>1</v>
      </c>
    </row>
    <row r="145" spans="1:16">
      <c r="I145" s="22" t="s">
        <v>494</v>
      </c>
      <c r="J145" s="15"/>
      <c r="P145" t="b">
        <f t="shared" ref="P145:P159" si="6">A145=L145</f>
        <v>1</v>
      </c>
    </row>
    <row r="146" spans="1:16">
      <c r="A146" s="16" t="s">
        <v>293</v>
      </c>
      <c r="I146" s="22" t="s">
        <v>494</v>
      </c>
      <c r="J146" s="15"/>
      <c r="P146" t="b">
        <f t="shared" si="6"/>
        <v>0</v>
      </c>
    </row>
    <row r="147" spans="1:16">
      <c r="A147" t="s">
        <v>308</v>
      </c>
      <c r="B147" t="s">
        <v>309</v>
      </c>
      <c r="C147" t="s">
        <v>293</v>
      </c>
      <c r="D147">
        <v>6</v>
      </c>
      <c r="E147">
        <v>0</v>
      </c>
      <c r="F147">
        <v>1</v>
      </c>
      <c r="G147" s="23">
        <v>10.14</v>
      </c>
      <c r="H147" s="23">
        <v>23</v>
      </c>
      <c r="I147" s="21">
        <v>1.2682445759368834</v>
      </c>
      <c r="J147" s="15">
        <v>0.73964499980505161</v>
      </c>
      <c r="L147" t="s">
        <v>308</v>
      </c>
      <c r="M147" t="s">
        <v>309</v>
      </c>
      <c r="N147">
        <v>27.833000183105469</v>
      </c>
      <c r="O147" s="10">
        <v>-0.173642803553714</v>
      </c>
      <c r="P147" t="b">
        <f t="shared" ref="P147:P157" si="7">A147=L147</f>
        <v>1</v>
      </c>
    </row>
    <row r="148" spans="1:16">
      <c r="A148" t="s">
        <v>291</v>
      </c>
      <c r="B148" t="s">
        <v>292</v>
      </c>
      <c r="C148" t="s">
        <v>293</v>
      </c>
      <c r="D148">
        <v>11</v>
      </c>
      <c r="E148">
        <v>0</v>
      </c>
      <c r="F148">
        <v>0</v>
      </c>
      <c r="G148" s="23">
        <v>146.37</v>
      </c>
      <c r="H148" s="23">
        <v>217.16400146484375</v>
      </c>
      <c r="I148" s="21">
        <v>0.48366469539416374</v>
      </c>
      <c r="J148" s="15">
        <v>0</v>
      </c>
      <c r="L148" t="s">
        <v>291</v>
      </c>
      <c r="M148" t="s">
        <v>292</v>
      </c>
      <c r="N148">
        <v>222.41099548339844</v>
      </c>
      <c r="O148" s="10">
        <v>-2.3591432640956558E-2</v>
      </c>
      <c r="P148" t="b">
        <f t="shared" si="7"/>
        <v>1</v>
      </c>
    </row>
    <row r="149" spans="1:16">
      <c r="A149" t="s">
        <v>312</v>
      </c>
      <c r="B149" t="s">
        <v>313</v>
      </c>
      <c r="C149" t="s">
        <v>293</v>
      </c>
      <c r="D149">
        <v>13</v>
      </c>
      <c r="E149">
        <v>7</v>
      </c>
      <c r="F149">
        <v>1</v>
      </c>
      <c r="G149" s="23">
        <v>20.36</v>
      </c>
      <c r="H149" s="23">
        <v>28.319999694824219</v>
      </c>
      <c r="I149" s="21">
        <v>0.39096265691671017</v>
      </c>
      <c r="J149" s="15">
        <v>0</v>
      </c>
      <c r="L149" t="s">
        <v>312</v>
      </c>
      <c r="M149" t="s">
        <v>313</v>
      </c>
      <c r="N149">
        <v>29.992000579833984</v>
      </c>
      <c r="O149" s="10">
        <v>-5.5748227950288359E-2</v>
      </c>
      <c r="P149" t="b">
        <f t="shared" si="7"/>
        <v>1</v>
      </c>
    </row>
    <row r="150" spans="1:16">
      <c r="A150" t="s">
        <v>300</v>
      </c>
      <c r="B150" t="s">
        <v>301</v>
      </c>
      <c r="C150" t="s">
        <v>293</v>
      </c>
      <c r="D150">
        <v>2</v>
      </c>
      <c r="E150">
        <v>7</v>
      </c>
      <c r="F150">
        <v>1</v>
      </c>
      <c r="G150" s="23">
        <v>5.1100000000000003</v>
      </c>
      <c r="H150" s="23">
        <v>6.6469998359680176</v>
      </c>
      <c r="I150" s="21">
        <v>0.30078274676477829</v>
      </c>
      <c r="J150" s="15">
        <v>0</v>
      </c>
      <c r="L150" t="s">
        <v>300</v>
      </c>
      <c r="M150" t="s">
        <v>301</v>
      </c>
      <c r="N150">
        <v>7.3229999542236328</v>
      </c>
      <c r="O150" s="10">
        <v>-9.2311910758066246E-2</v>
      </c>
      <c r="P150" t="b">
        <f t="shared" si="7"/>
        <v>1</v>
      </c>
    </row>
    <row r="151" spans="1:16">
      <c r="A151" t="s">
        <v>298</v>
      </c>
      <c r="B151" t="s">
        <v>299</v>
      </c>
      <c r="C151" t="s">
        <v>293</v>
      </c>
      <c r="D151">
        <v>8</v>
      </c>
      <c r="E151">
        <v>4</v>
      </c>
      <c r="F151">
        <v>0</v>
      </c>
      <c r="G151" s="23">
        <v>49.63</v>
      </c>
      <c r="H151" s="23">
        <v>64.448997497558594</v>
      </c>
      <c r="I151" s="21">
        <v>0.29858951234250636</v>
      </c>
      <c r="J151" s="15">
        <v>2.7559943528706663</v>
      </c>
      <c r="L151" t="s">
        <v>298</v>
      </c>
      <c r="M151" t="s">
        <v>299</v>
      </c>
      <c r="N151">
        <v>64.924003601074219</v>
      </c>
      <c r="O151" s="10">
        <v>-7.3163402927875765E-3</v>
      </c>
      <c r="P151" t="b">
        <f t="shared" si="7"/>
        <v>1</v>
      </c>
    </row>
    <row r="152" spans="1:16">
      <c r="A152" t="s">
        <v>304</v>
      </c>
      <c r="B152" s="11" t="s">
        <v>529</v>
      </c>
      <c r="C152" t="s">
        <v>293</v>
      </c>
      <c r="D152">
        <v>6</v>
      </c>
      <c r="E152">
        <v>5</v>
      </c>
      <c r="F152">
        <v>1</v>
      </c>
      <c r="G152" s="23">
        <v>99.81</v>
      </c>
      <c r="H152" s="23">
        <v>114.18099975585938</v>
      </c>
      <c r="I152" s="21">
        <v>0.14398356633462953</v>
      </c>
      <c r="J152" s="15">
        <v>0</v>
      </c>
      <c r="L152" t="s">
        <v>304</v>
      </c>
      <c r="M152" t="s">
        <v>305</v>
      </c>
      <c r="N152">
        <v>114.18099975585938</v>
      </c>
      <c r="O152" s="10">
        <v>0</v>
      </c>
      <c r="P152" t="b">
        <f t="shared" si="7"/>
        <v>1</v>
      </c>
    </row>
    <row r="153" spans="1:16">
      <c r="A153" t="s">
        <v>294</v>
      </c>
      <c r="B153" t="s">
        <v>295</v>
      </c>
      <c r="C153" t="s">
        <v>293</v>
      </c>
      <c r="D153">
        <v>6</v>
      </c>
      <c r="E153">
        <v>1</v>
      </c>
      <c r="F153">
        <v>0</v>
      </c>
      <c r="G153" s="23">
        <v>35.08</v>
      </c>
      <c r="H153" s="23">
        <v>39.580001831054688</v>
      </c>
      <c r="I153" s="21">
        <v>0.12827827340520778</v>
      </c>
      <c r="J153" s="15">
        <v>0</v>
      </c>
      <c r="L153" t="s">
        <v>294</v>
      </c>
      <c r="M153" t="s">
        <v>295</v>
      </c>
      <c r="N153">
        <v>31.892000198364258</v>
      </c>
      <c r="O153" s="10">
        <v>0.24106363930992161</v>
      </c>
      <c r="P153" t="b">
        <f t="shared" si="7"/>
        <v>1</v>
      </c>
    </row>
    <row r="154" spans="1:16">
      <c r="A154" t="s">
        <v>310</v>
      </c>
      <c r="B154" t="s">
        <v>311</v>
      </c>
      <c r="C154" t="s">
        <v>293</v>
      </c>
      <c r="D154">
        <v>14</v>
      </c>
      <c r="E154">
        <v>2</v>
      </c>
      <c r="F154">
        <v>1</v>
      </c>
      <c r="G154" s="23">
        <v>138.18</v>
      </c>
      <c r="H154" s="23">
        <v>154</v>
      </c>
      <c r="I154" s="21">
        <v>0.11448834853090167</v>
      </c>
      <c r="J154" s="15">
        <v>0</v>
      </c>
      <c r="L154" t="s">
        <v>310</v>
      </c>
      <c r="M154" t="s">
        <v>311</v>
      </c>
      <c r="N154">
        <v>151.06700134277344</v>
      </c>
      <c r="O154" s="10">
        <v>1.9415217295347922E-2</v>
      </c>
      <c r="P154" t="b">
        <f t="shared" si="7"/>
        <v>1</v>
      </c>
    </row>
    <row r="155" spans="1:16">
      <c r="A155" t="s">
        <v>306</v>
      </c>
      <c r="B155" s="11" t="s">
        <v>530</v>
      </c>
      <c r="C155" t="s">
        <v>293</v>
      </c>
      <c r="D155">
        <v>25</v>
      </c>
      <c r="E155">
        <v>25</v>
      </c>
      <c r="F155">
        <v>1</v>
      </c>
      <c r="G155" s="23">
        <v>84.06</v>
      </c>
      <c r="H155" s="23">
        <v>93.46600341796875</v>
      </c>
      <c r="I155" s="21">
        <v>0.11189630523398462</v>
      </c>
      <c r="J155" s="15">
        <v>0</v>
      </c>
      <c r="L155" t="s">
        <v>306</v>
      </c>
      <c r="M155" t="s">
        <v>307</v>
      </c>
      <c r="N155">
        <v>91.474998474121094</v>
      </c>
      <c r="O155" s="10">
        <v>2.1765564111060634E-2</v>
      </c>
      <c r="P155" t="b">
        <f t="shared" si="7"/>
        <v>1</v>
      </c>
    </row>
    <row r="156" spans="1:16">
      <c r="A156" t="s">
        <v>302</v>
      </c>
      <c r="B156" t="s">
        <v>303</v>
      </c>
      <c r="C156" t="s">
        <v>293</v>
      </c>
      <c r="D156">
        <v>1</v>
      </c>
      <c r="E156">
        <v>2</v>
      </c>
      <c r="F156">
        <v>0</v>
      </c>
      <c r="G156" s="23">
        <v>34.17</v>
      </c>
      <c r="H156" s="23">
        <v>37.833000183105469</v>
      </c>
      <c r="I156" s="21">
        <v>0.10719930298816116</v>
      </c>
      <c r="J156" s="15">
        <v>2.5753584876547508</v>
      </c>
      <c r="L156" t="s">
        <v>302</v>
      </c>
      <c r="M156" t="s">
        <v>303</v>
      </c>
      <c r="N156">
        <v>37.833000183105469</v>
      </c>
      <c r="O156" s="10">
        <v>0</v>
      </c>
      <c r="P156" t="b">
        <f t="shared" si="7"/>
        <v>1</v>
      </c>
    </row>
    <row r="157" spans="1:16">
      <c r="A157" t="s">
        <v>296</v>
      </c>
      <c r="B157" t="s">
        <v>297</v>
      </c>
      <c r="C157" t="s">
        <v>293</v>
      </c>
      <c r="D157">
        <v>6</v>
      </c>
      <c r="E157">
        <v>2</v>
      </c>
      <c r="F157">
        <v>0</v>
      </c>
      <c r="G157" s="23">
        <v>2864.51</v>
      </c>
      <c r="H157" s="23">
        <v>3114.3798828125</v>
      </c>
      <c r="I157" s="21">
        <v>8.7229537621617573E-2</v>
      </c>
      <c r="J157" s="15">
        <v>0.18774588961331101</v>
      </c>
      <c r="L157" t="s">
        <v>296</v>
      </c>
      <c r="M157" t="s">
        <v>297</v>
      </c>
      <c r="N157">
        <v>3114.3798828125</v>
      </c>
      <c r="O157" s="10">
        <v>0</v>
      </c>
      <c r="P157" t="b">
        <f t="shared" si="7"/>
        <v>1</v>
      </c>
    </row>
    <row r="158" spans="1:16">
      <c r="I158" s="22" t="s">
        <v>494</v>
      </c>
      <c r="J158" s="15"/>
      <c r="P158" t="b">
        <f t="shared" si="6"/>
        <v>1</v>
      </c>
    </row>
    <row r="159" spans="1:16">
      <c r="A159" s="16" t="s">
        <v>316</v>
      </c>
      <c r="I159" s="22" t="s">
        <v>494</v>
      </c>
      <c r="J159" s="15"/>
      <c r="P159" t="b">
        <f t="shared" si="6"/>
        <v>0</v>
      </c>
    </row>
    <row r="160" spans="1:16">
      <c r="A160" t="s">
        <v>347</v>
      </c>
      <c r="B160" t="s">
        <v>348</v>
      </c>
      <c r="C160" t="s">
        <v>316</v>
      </c>
      <c r="D160">
        <v>4</v>
      </c>
      <c r="E160">
        <v>0</v>
      </c>
      <c r="F160">
        <v>0</v>
      </c>
      <c r="G160" s="23">
        <v>16.03</v>
      </c>
      <c r="H160" s="23">
        <v>54.235000610351563</v>
      </c>
      <c r="I160" s="21">
        <v>2.3833437685808834</v>
      </c>
      <c r="J160" s="15">
        <v>0</v>
      </c>
      <c r="L160" t="s">
        <v>347</v>
      </c>
      <c r="M160" t="s">
        <v>348</v>
      </c>
      <c r="N160">
        <v>53.339000701904297</v>
      </c>
      <c r="O160" s="10">
        <v>1.6798213252151851E-2</v>
      </c>
      <c r="P160" t="b">
        <f t="shared" ref="P160:P191" si="8">A160=L160</f>
        <v>1</v>
      </c>
    </row>
    <row r="161" spans="1:16">
      <c r="A161" t="s">
        <v>415</v>
      </c>
      <c r="B161" t="s">
        <v>531</v>
      </c>
      <c r="C161" t="s">
        <v>316</v>
      </c>
      <c r="D161">
        <v>15</v>
      </c>
      <c r="E161">
        <v>3</v>
      </c>
      <c r="F161">
        <v>0</v>
      </c>
      <c r="G161" s="23">
        <v>7.91</v>
      </c>
      <c r="H161" s="23">
        <v>26.152999877929688</v>
      </c>
      <c r="I161" s="21">
        <v>2.3063210970833992</v>
      </c>
      <c r="J161" s="15">
        <v>0</v>
      </c>
      <c r="L161" t="s">
        <v>417</v>
      </c>
      <c r="M161" t="s">
        <v>495</v>
      </c>
      <c r="N161">
        <v>50.681999206542969</v>
      </c>
      <c r="O161" s="10">
        <v>-0.48397852714236705</v>
      </c>
      <c r="P161" t="b">
        <f t="shared" si="8"/>
        <v>0</v>
      </c>
    </row>
    <row r="162" spans="1:16">
      <c r="A162" t="s">
        <v>417</v>
      </c>
      <c r="B162" t="s">
        <v>495</v>
      </c>
      <c r="C162" t="s">
        <v>316</v>
      </c>
      <c r="D162">
        <v>11</v>
      </c>
      <c r="E162">
        <v>2</v>
      </c>
      <c r="F162">
        <v>0</v>
      </c>
      <c r="G162" s="23">
        <v>10.08</v>
      </c>
      <c r="H162" s="23">
        <v>23.312000274658203</v>
      </c>
      <c r="I162" s="21">
        <v>1.3126984399462502</v>
      </c>
      <c r="J162" s="15">
        <v>0</v>
      </c>
      <c r="O162" s="10" t="e">
        <v>#DIV/0!</v>
      </c>
      <c r="P162" t="b">
        <f t="shared" si="8"/>
        <v>0</v>
      </c>
    </row>
    <row r="163" spans="1:16">
      <c r="A163" t="s">
        <v>357</v>
      </c>
      <c r="B163" t="s">
        <v>358</v>
      </c>
      <c r="C163" t="s">
        <v>316</v>
      </c>
      <c r="D163">
        <v>4</v>
      </c>
      <c r="E163">
        <v>2</v>
      </c>
      <c r="F163">
        <v>0</v>
      </c>
      <c r="G163" s="23">
        <v>3.1</v>
      </c>
      <c r="H163" s="23">
        <v>6.9270000457763672</v>
      </c>
      <c r="I163" s="21">
        <v>1.2345161437988281</v>
      </c>
      <c r="J163" s="15">
        <v>0</v>
      </c>
      <c r="L163" t="s">
        <v>357</v>
      </c>
      <c r="M163" t="s">
        <v>358</v>
      </c>
      <c r="N163">
        <v>7.2329998016357422</v>
      </c>
      <c r="O163" s="10">
        <v>-4.2306064461687554E-2</v>
      </c>
      <c r="P163" t="b">
        <f t="shared" si="8"/>
        <v>1</v>
      </c>
    </row>
    <row r="164" spans="1:16">
      <c r="A164" t="s">
        <v>373</v>
      </c>
      <c r="B164" t="s">
        <v>374</v>
      </c>
      <c r="C164" t="s">
        <v>316</v>
      </c>
      <c r="D164">
        <v>2</v>
      </c>
      <c r="E164">
        <v>1</v>
      </c>
      <c r="F164">
        <v>0</v>
      </c>
      <c r="G164" s="23">
        <v>5.22</v>
      </c>
      <c r="H164" s="23">
        <v>10.361000061035156</v>
      </c>
      <c r="I164" s="21">
        <v>0.98486591207570051</v>
      </c>
      <c r="J164" s="15">
        <v>0</v>
      </c>
      <c r="L164" t="s">
        <v>373</v>
      </c>
      <c r="M164" t="s">
        <v>374</v>
      </c>
      <c r="N164">
        <v>10.385000228881836</v>
      </c>
      <c r="O164" s="10">
        <v>-2.3110416290538505E-3</v>
      </c>
      <c r="P164" t="b">
        <f t="shared" si="8"/>
        <v>1</v>
      </c>
    </row>
    <row r="165" spans="1:16">
      <c r="A165" t="s">
        <v>363</v>
      </c>
      <c r="B165" t="s">
        <v>364</v>
      </c>
      <c r="C165" t="s">
        <v>316</v>
      </c>
      <c r="D165">
        <v>12</v>
      </c>
      <c r="E165">
        <v>0</v>
      </c>
      <c r="F165">
        <v>0</v>
      </c>
      <c r="G165" s="23">
        <v>5.37</v>
      </c>
      <c r="H165" s="23">
        <v>10.590999603271484</v>
      </c>
      <c r="I165" s="21">
        <v>0.97225318496675683</v>
      </c>
      <c r="J165" s="15">
        <v>0</v>
      </c>
      <c r="L165" t="s">
        <v>363</v>
      </c>
      <c r="M165" t="s">
        <v>364</v>
      </c>
      <c r="N165">
        <v>11.479000091552734</v>
      </c>
      <c r="O165" s="10">
        <v>-7.7358696855026554E-2</v>
      </c>
      <c r="P165" t="b">
        <f t="shared" si="8"/>
        <v>1</v>
      </c>
    </row>
    <row r="166" spans="1:16">
      <c r="A166" t="s">
        <v>399</v>
      </c>
      <c r="B166" t="s">
        <v>400</v>
      </c>
      <c r="C166" t="s">
        <v>316</v>
      </c>
      <c r="D166">
        <v>11</v>
      </c>
      <c r="E166">
        <v>0</v>
      </c>
      <c r="F166">
        <v>0</v>
      </c>
      <c r="G166" s="23">
        <v>2.82</v>
      </c>
      <c r="H166" s="23">
        <v>5.3889999389648438</v>
      </c>
      <c r="I166" s="21">
        <v>0.9109928861577461</v>
      </c>
      <c r="J166" s="15">
        <v>0</v>
      </c>
      <c r="L166" t="s">
        <v>399</v>
      </c>
      <c r="M166" t="s">
        <v>400</v>
      </c>
      <c r="N166">
        <v>5.4380002021789551</v>
      </c>
      <c r="O166" s="10">
        <v>-9.0107137536474136E-3</v>
      </c>
      <c r="P166" t="b">
        <f t="shared" si="8"/>
        <v>1</v>
      </c>
    </row>
    <row r="167" spans="1:16">
      <c r="A167" t="s">
        <v>331</v>
      </c>
      <c r="B167" t="s">
        <v>332</v>
      </c>
      <c r="C167" t="s">
        <v>316</v>
      </c>
      <c r="D167">
        <v>9</v>
      </c>
      <c r="E167">
        <v>0</v>
      </c>
      <c r="F167">
        <v>0</v>
      </c>
      <c r="G167" s="23">
        <v>2.36</v>
      </c>
      <c r="H167" s="23">
        <v>4.0830001831054688</v>
      </c>
      <c r="I167" s="21">
        <v>0.73008482334977498</v>
      </c>
      <c r="J167" s="15">
        <v>1.146355959571014</v>
      </c>
      <c r="L167" t="s">
        <v>331</v>
      </c>
      <c r="M167" t="s">
        <v>332</v>
      </c>
      <c r="N167">
        <v>4.25</v>
      </c>
      <c r="O167" s="10">
        <v>-3.9294074563419115E-2</v>
      </c>
      <c r="P167" t="b">
        <f t="shared" si="8"/>
        <v>1</v>
      </c>
    </row>
    <row r="168" spans="1:16">
      <c r="A168" t="s">
        <v>314</v>
      </c>
      <c r="B168" t="s">
        <v>315</v>
      </c>
      <c r="C168" t="s">
        <v>316</v>
      </c>
      <c r="D168">
        <v>3</v>
      </c>
      <c r="E168">
        <v>4</v>
      </c>
      <c r="F168">
        <v>0</v>
      </c>
      <c r="G168" s="23">
        <v>13.95</v>
      </c>
      <c r="H168" s="23">
        <v>24.070999145507813</v>
      </c>
      <c r="I168" s="21">
        <v>0.72551965200772861</v>
      </c>
      <c r="J168" s="15">
        <v>0</v>
      </c>
      <c r="L168" t="s">
        <v>314</v>
      </c>
      <c r="M168" t="s">
        <v>315</v>
      </c>
      <c r="N168">
        <v>25.142999649047852</v>
      </c>
      <c r="O168" s="10">
        <v>-4.2636142007846503E-2</v>
      </c>
      <c r="P168" t="b">
        <f t="shared" si="8"/>
        <v>1</v>
      </c>
    </row>
    <row r="169" spans="1:16">
      <c r="A169" t="s">
        <v>321</v>
      </c>
      <c r="B169" t="s">
        <v>322</v>
      </c>
      <c r="C169" t="s">
        <v>316</v>
      </c>
      <c r="D169">
        <v>4</v>
      </c>
      <c r="E169">
        <v>15</v>
      </c>
      <c r="F169">
        <v>1</v>
      </c>
      <c r="G169" s="23">
        <v>17.46</v>
      </c>
      <c r="H169" s="23">
        <v>28.527999877929688</v>
      </c>
      <c r="I169" s="21">
        <v>0.63390606402804617</v>
      </c>
      <c r="J169" s="15">
        <v>0.91638027734090088</v>
      </c>
      <c r="L169" t="s">
        <v>321</v>
      </c>
      <c r="M169" t="s">
        <v>322</v>
      </c>
      <c r="N169">
        <v>37.195999145507813</v>
      </c>
      <c r="O169" s="10">
        <v>-0.23303579596476481</v>
      </c>
      <c r="P169" t="b">
        <f t="shared" si="8"/>
        <v>1</v>
      </c>
    </row>
    <row r="170" spans="1:16">
      <c r="A170" t="s">
        <v>407</v>
      </c>
      <c r="B170" t="s">
        <v>408</v>
      </c>
      <c r="C170" t="s">
        <v>316</v>
      </c>
      <c r="D170">
        <v>13</v>
      </c>
      <c r="E170">
        <v>0</v>
      </c>
      <c r="F170">
        <v>0</v>
      </c>
      <c r="G170" s="23">
        <v>19.28</v>
      </c>
      <c r="H170" s="23">
        <v>30.773000717163086</v>
      </c>
      <c r="I170" s="21">
        <v>0.59610999570347944</v>
      </c>
      <c r="J170" s="15">
        <v>0</v>
      </c>
      <c r="L170" t="s">
        <v>407</v>
      </c>
      <c r="M170" t="s">
        <v>408</v>
      </c>
      <c r="N170">
        <v>32.624000549316406</v>
      </c>
      <c r="O170" s="10">
        <v>-5.6737365160205826E-2</v>
      </c>
      <c r="P170" t="b">
        <f t="shared" si="8"/>
        <v>1</v>
      </c>
    </row>
    <row r="171" spans="1:16">
      <c r="A171" t="s">
        <v>409</v>
      </c>
      <c r="B171" t="s">
        <v>410</v>
      </c>
      <c r="C171" t="s">
        <v>316</v>
      </c>
      <c r="D171">
        <v>8</v>
      </c>
      <c r="E171">
        <v>0</v>
      </c>
      <c r="F171">
        <v>0</v>
      </c>
      <c r="G171" s="23">
        <v>4.46</v>
      </c>
      <c r="H171" s="23">
        <v>7.1069998741149902</v>
      </c>
      <c r="I171" s="21">
        <v>0.59349772962219516</v>
      </c>
      <c r="J171" s="15">
        <v>0</v>
      </c>
      <c r="L171" t="s">
        <v>409</v>
      </c>
      <c r="M171" t="s">
        <v>410</v>
      </c>
      <c r="N171">
        <v>7.2859997749328613</v>
      </c>
      <c r="O171" s="10">
        <v>-2.4567651159379911E-2</v>
      </c>
      <c r="P171" t="b">
        <f t="shared" si="8"/>
        <v>1</v>
      </c>
    </row>
    <row r="172" spans="1:16">
      <c r="A172" t="s">
        <v>383</v>
      </c>
      <c r="B172" t="s">
        <v>384</v>
      </c>
      <c r="C172" t="s">
        <v>316</v>
      </c>
      <c r="D172">
        <v>2</v>
      </c>
      <c r="E172">
        <v>4</v>
      </c>
      <c r="F172">
        <v>0</v>
      </c>
      <c r="G172" s="23">
        <v>6.63</v>
      </c>
      <c r="H172" s="23">
        <v>10.541000366210938</v>
      </c>
      <c r="I172" s="21">
        <v>0.58989447454161958</v>
      </c>
      <c r="J172" s="15">
        <v>0.37960059165415183</v>
      </c>
      <c r="L172" t="s">
        <v>383</v>
      </c>
      <c r="M172" t="s">
        <v>384</v>
      </c>
      <c r="N172">
        <v>11.411999702453613</v>
      </c>
      <c r="O172" s="10">
        <v>-7.6323112421340877E-2</v>
      </c>
      <c r="P172" t="b">
        <f t="shared" si="8"/>
        <v>1</v>
      </c>
    </row>
    <row r="173" spans="1:16">
      <c r="A173" t="s">
        <v>375</v>
      </c>
      <c r="B173" t="s">
        <v>376</v>
      </c>
      <c r="C173" t="s">
        <v>316</v>
      </c>
      <c r="D173">
        <v>10</v>
      </c>
      <c r="E173">
        <v>1</v>
      </c>
      <c r="F173">
        <v>0</v>
      </c>
      <c r="G173" s="23">
        <v>6.67</v>
      </c>
      <c r="H173" s="23">
        <v>10.597000122070313</v>
      </c>
      <c r="I173" s="21">
        <v>0.58875564049030171</v>
      </c>
      <c r="J173" s="15">
        <v>1.1994002730413891</v>
      </c>
      <c r="L173" t="s">
        <v>375</v>
      </c>
      <c r="M173" t="s">
        <v>376</v>
      </c>
      <c r="N173">
        <v>10.921999931335449</v>
      </c>
      <c r="O173" s="10">
        <v>-2.9756437585455882E-2</v>
      </c>
      <c r="P173" t="b">
        <f t="shared" si="8"/>
        <v>1</v>
      </c>
    </row>
    <row r="174" spans="1:16">
      <c r="A174" t="s">
        <v>413</v>
      </c>
      <c r="B174" t="s">
        <v>414</v>
      </c>
      <c r="C174" t="s">
        <v>316</v>
      </c>
      <c r="D174">
        <v>12</v>
      </c>
      <c r="E174">
        <v>0</v>
      </c>
      <c r="F174">
        <v>0</v>
      </c>
      <c r="G174" s="23">
        <v>4.99</v>
      </c>
      <c r="H174" s="23">
        <v>7.8850002288818359</v>
      </c>
      <c r="I174" s="21">
        <v>0.58016036650938585</v>
      </c>
      <c r="J174" s="15">
        <v>0</v>
      </c>
      <c r="L174" t="s">
        <v>413</v>
      </c>
      <c r="M174" t="s">
        <v>414</v>
      </c>
      <c r="N174">
        <v>7.9000000953674316</v>
      </c>
      <c r="O174" s="10">
        <v>-1.8987172537366982E-3</v>
      </c>
      <c r="P174" t="b">
        <f t="shared" si="8"/>
        <v>1</v>
      </c>
    </row>
    <row r="175" spans="1:16">
      <c r="A175" t="s">
        <v>371</v>
      </c>
      <c r="B175" t="s">
        <v>372</v>
      </c>
      <c r="C175" t="s">
        <v>316</v>
      </c>
      <c r="D175">
        <v>11</v>
      </c>
      <c r="E175">
        <v>2</v>
      </c>
      <c r="F175">
        <v>0</v>
      </c>
      <c r="G175" s="23">
        <v>14.82</v>
      </c>
      <c r="H175" s="23">
        <v>23.143999099731445</v>
      </c>
      <c r="I175" s="21">
        <v>0.5616733535581272</v>
      </c>
      <c r="J175" s="15">
        <v>0</v>
      </c>
      <c r="L175" t="s">
        <v>371</v>
      </c>
      <c r="M175" t="s">
        <v>372</v>
      </c>
      <c r="N175">
        <v>23.509000778198242</v>
      </c>
      <c r="O175" s="10">
        <v>-1.552603966074525E-2</v>
      </c>
      <c r="P175" t="b">
        <f t="shared" si="8"/>
        <v>1</v>
      </c>
    </row>
    <row r="176" spans="1:16">
      <c r="A176" t="s">
        <v>335</v>
      </c>
      <c r="B176" t="s">
        <v>336</v>
      </c>
      <c r="C176" t="s">
        <v>316</v>
      </c>
      <c r="D176">
        <v>13</v>
      </c>
      <c r="E176">
        <v>1</v>
      </c>
      <c r="F176">
        <v>0</v>
      </c>
      <c r="G176" s="23">
        <v>4.57</v>
      </c>
      <c r="H176" s="23">
        <v>7.1189999580383301</v>
      </c>
      <c r="I176" s="21">
        <v>0.55776804333442664</v>
      </c>
      <c r="J176" s="15">
        <v>4.7031577611178692</v>
      </c>
      <c r="L176" t="s">
        <v>335</v>
      </c>
      <c r="M176" t="s">
        <v>336</v>
      </c>
      <c r="N176">
        <v>7.4260001182556152</v>
      </c>
      <c r="O176" s="10">
        <v>-4.1341254420744634E-2</v>
      </c>
      <c r="P176" t="b">
        <f t="shared" si="8"/>
        <v>1</v>
      </c>
    </row>
    <row r="177" spans="1:16">
      <c r="A177" t="s">
        <v>387</v>
      </c>
      <c r="B177" t="s">
        <v>532</v>
      </c>
      <c r="C177" t="s">
        <v>316</v>
      </c>
      <c r="D177">
        <v>3</v>
      </c>
      <c r="E177">
        <v>2</v>
      </c>
      <c r="F177">
        <v>0</v>
      </c>
      <c r="G177" s="23">
        <v>11.02</v>
      </c>
      <c r="H177" s="23">
        <v>17.100000381469727</v>
      </c>
      <c r="I177" s="21">
        <v>0.55172417254716222</v>
      </c>
      <c r="J177" s="15">
        <v>8.1669689306546474</v>
      </c>
      <c r="L177" t="s">
        <v>387</v>
      </c>
      <c r="M177" t="s">
        <v>388</v>
      </c>
      <c r="N177">
        <v>17.299999237060547</v>
      </c>
      <c r="O177" s="10">
        <v>-1.1560628000628874E-2</v>
      </c>
      <c r="P177" t="b">
        <f t="shared" si="8"/>
        <v>1</v>
      </c>
    </row>
    <row r="178" spans="1:16">
      <c r="A178" t="s">
        <v>343</v>
      </c>
      <c r="B178" t="s">
        <v>344</v>
      </c>
      <c r="C178" t="s">
        <v>316</v>
      </c>
      <c r="D178">
        <v>10</v>
      </c>
      <c r="E178">
        <v>1</v>
      </c>
      <c r="F178">
        <v>0</v>
      </c>
      <c r="G178" s="23">
        <v>16.77</v>
      </c>
      <c r="H178" s="23">
        <v>25.591999053955078</v>
      </c>
      <c r="I178" s="21">
        <v>0.52605838127340954</v>
      </c>
      <c r="J178" s="15">
        <v>2.2837448560843243</v>
      </c>
      <c r="L178" t="s">
        <v>343</v>
      </c>
      <c r="M178" t="s">
        <v>344</v>
      </c>
      <c r="N178">
        <v>29.329000473022461</v>
      </c>
      <c r="O178" s="10">
        <v>-0.12741659650163562</v>
      </c>
      <c r="P178" t="b">
        <f t="shared" si="8"/>
        <v>1</v>
      </c>
    </row>
    <row r="179" spans="1:16">
      <c r="A179" t="s">
        <v>323</v>
      </c>
      <c r="B179" t="s">
        <v>324</v>
      </c>
      <c r="C179" t="s">
        <v>316</v>
      </c>
      <c r="D179">
        <v>8</v>
      </c>
      <c r="E179">
        <v>0</v>
      </c>
      <c r="F179">
        <v>1</v>
      </c>
      <c r="G179" s="23">
        <v>20.98</v>
      </c>
      <c r="H179" s="23">
        <v>31.972999572753906</v>
      </c>
      <c r="I179" s="21">
        <v>0.52397519412554361</v>
      </c>
      <c r="J179" s="15">
        <v>2.5809342458886797</v>
      </c>
      <c r="L179" t="s">
        <v>323</v>
      </c>
      <c r="M179" t="s">
        <v>324</v>
      </c>
      <c r="N179">
        <v>33.604000091552734</v>
      </c>
      <c r="O179" s="10">
        <v>-4.8535903891061584E-2</v>
      </c>
      <c r="P179" t="b">
        <f t="shared" si="8"/>
        <v>1</v>
      </c>
    </row>
    <row r="180" spans="1:16">
      <c r="A180" t="s">
        <v>341</v>
      </c>
      <c r="B180" t="s">
        <v>342</v>
      </c>
      <c r="C180" t="s">
        <v>316</v>
      </c>
      <c r="D180">
        <v>13</v>
      </c>
      <c r="E180">
        <v>2</v>
      </c>
      <c r="F180">
        <v>0</v>
      </c>
      <c r="G180" s="23">
        <v>6.37</v>
      </c>
      <c r="H180" s="23">
        <v>9.7069997787475586</v>
      </c>
      <c r="I180" s="21">
        <v>0.52386181769977369</v>
      </c>
      <c r="J180" s="15">
        <v>0.31397173552535579</v>
      </c>
      <c r="L180" t="s">
        <v>341</v>
      </c>
      <c r="M180" t="s">
        <v>342</v>
      </c>
      <c r="N180">
        <v>9.9589996337890625</v>
      </c>
      <c r="O180" s="10">
        <v>-2.5303731730897401E-2</v>
      </c>
      <c r="P180" t="b">
        <f t="shared" si="8"/>
        <v>1</v>
      </c>
    </row>
    <row r="181" spans="1:16">
      <c r="A181" t="s">
        <v>389</v>
      </c>
      <c r="B181" t="s">
        <v>390</v>
      </c>
      <c r="C181" t="s">
        <v>316</v>
      </c>
      <c r="D181">
        <v>6</v>
      </c>
      <c r="E181">
        <v>0</v>
      </c>
      <c r="F181">
        <v>0</v>
      </c>
      <c r="G181" s="23">
        <v>16.22</v>
      </c>
      <c r="H181" s="23">
        <v>24.666999816894531</v>
      </c>
      <c r="I181" s="21">
        <v>0.5207768074534237</v>
      </c>
      <c r="J181" s="15">
        <v>0</v>
      </c>
      <c r="L181" t="s">
        <v>389</v>
      </c>
      <c r="M181" t="s">
        <v>390</v>
      </c>
      <c r="N181">
        <v>29</v>
      </c>
      <c r="O181" s="10">
        <v>-0.14941379941742997</v>
      </c>
      <c r="P181" t="b">
        <f t="shared" si="8"/>
        <v>1</v>
      </c>
    </row>
    <row r="182" spans="1:16">
      <c r="A182" t="s">
        <v>349</v>
      </c>
      <c r="B182" t="s">
        <v>350</v>
      </c>
      <c r="C182" t="s">
        <v>316</v>
      </c>
      <c r="D182">
        <v>5</v>
      </c>
      <c r="E182">
        <v>0</v>
      </c>
      <c r="F182">
        <v>0</v>
      </c>
      <c r="G182" s="23">
        <v>19.079999999999998</v>
      </c>
      <c r="H182" s="23">
        <v>28.399999618530273</v>
      </c>
      <c r="I182" s="21">
        <v>0.48846958168397675</v>
      </c>
      <c r="J182" s="15">
        <v>0</v>
      </c>
      <c r="L182" t="s">
        <v>349</v>
      </c>
      <c r="M182" t="s">
        <v>350</v>
      </c>
      <c r="N182">
        <v>34.200000762939453</v>
      </c>
      <c r="O182" s="10">
        <v>-0.16959067295385277</v>
      </c>
      <c r="P182" t="b">
        <f t="shared" si="8"/>
        <v>1</v>
      </c>
    </row>
    <row r="183" spans="1:16">
      <c r="A183" t="s">
        <v>395</v>
      </c>
      <c r="B183" t="s">
        <v>396</v>
      </c>
      <c r="C183" t="s">
        <v>316</v>
      </c>
      <c r="D183">
        <v>12</v>
      </c>
      <c r="E183">
        <v>2</v>
      </c>
      <c r="F183">
        <v>0</v>
      </c>
      <c r="G183" s="23">
        <v>17.52</v>
      </c>
      <c r="H183" s="23">
        <v>25.339000701904297</v>
      </c>
      <c r="I183" s="21">
        <v>0.4462899944009302</v>
      </c>
      <c r="J183" s="15">
        <v>1.3698629830798057</v>
      </c>
      <c r="L183" t="s">
        <v>395</v>
      </c>
      <c r="M183" t="s">
        <v>396</v>
      </c>
      <c r="N183">
        <v>25.649999618530273</v>
      </c>
      <c r="O183" s="10">
        <v>-1.2124714278798753E-2</v>
      </c>
      <c r="P183" t="b">
        <f t="shared" si="8"/>
        <v>1</v>
      </c>
    </row>
    <row r="184" spans="1:16">
      <c r="A184" t="s">
        <v>397</v>
      </c>
      <c r="B184" t="s">
        <v>533</v>
      </c>
      <c r="C184" t="s">
        <v>316</v>
      </c>
      <c r="D184">
        <v>10</v>
      </c>
      <c r="E184">
        <v>2</v>
      </c>
      <c r="F184">
        <v>0</v>
      </c>
      <c r="G184" s="23">
        <v>10.85</v>
      </c>
      <c r="H184" s="23">
        <v>15.404000282287598</v>
      </c>
      <c r="I184" s="21">
        <v>0.41972352832143761</v>
      </c>
      <c r="J184" s="15">
        <v>0</v>
      </c>
      <c r="L184" t="s">
        <v>397</v>
      </c>
      <c r="M184" t="s">
        <v>398</v>
      </c>
      <c r="N184">
        <v>15.666999816894531</v>
      </c>
      <c r="O184" s="10">
        <v>-1.6786847365845226E-2</v>
      </c>
      <c r="P184" t="b">
        <f t="shared" si="8"/>
        <v>1</v>
      </c>
    </row>
    <row r="185" spans="1:16">
      <c r="A185" t="s">
        <v>401</v>
      </c>
      <c r="B185" t="s">
        <v>402</v>
      </c>
      <c r="C185" t="s">
        <v>316</v>
      </c>
      <c r="D185">
        <v>4</v>
      </c>
      <c r="E185">
        <v>7</v>
      </c>
      <c r="F185">
        <v>0</v>
      </c>
      <c r="G185" s="23">
        <v>18.5</v>
      </c>
      <c r="H185" s="23">
        <v>26.181999206542969</v>
      </c>
      <c r="I185" s="21">
        <v>0.41524320035367401</v>
      </c>
      <c r="J185" s="15">
        <v>0</v>
      </c>
      <c r="L185" t="s">
        <v>401</v>
      </c>
      <c r="M185" t="s">
        <v>402</v>
      </c>
      <c r="N185">
        <v>28.708000183105469</v>
      </c>
      <c r="O185" s="10">
        <v>-8.7989444073120787E-2</v>
      </c>
      <c r="P185" t="b">
        <f t="shared" si="8"/>
        <v>1</v>
      </c>
    </row>
    <row r="186" spans="1:16">
      <c r="A186" t="s">
        <v>329</v>
      </c>
      <c r="B186" t="s">
        <v>534</v>
      </c>
      <c r="C186" t="s">
        <v>316</v>
      </c>
      <c r="D186">
        <v>10</v>
      </c>
      <c r="E186">
        <v>1</v>
      </c>
      <c r="F186">
        <v>0</v>
      </c>
      <c r="G186" s="23">
        <v>55.57</v>
      </c>
      <c r="H186" s="23">
        <v>75.555999755859375</v>
      </c>
      <c r="I186" s="21">
        <v>0.35965448543925455</v>
      </c>
      <c r="J186" s="15">
        <v>1.9075039459772198</v>
      </c>
      <c r="L186" t="s">
        <v>329</v>
      </c>
      <c r="M186" t="s">
        <v>330</v>
      </c>
      <c r="N186">
        <v>75.555999755859375</v>
      </c>
      <c r="O186" s="10">
        <v>0</v>
      </c>
      <c r="P186" t="b">
        <f t="shared" si="8"/>
        <v>1</v>
      </c>
    </row>
    <row r="187" spans="1:16">
      <c r="A187" t="s">
        <v>351</v>
      </c>
      <c r="B187" t="s">
        <v>352</v>
      </c>
      <c r="C187" t="s">
        <v>316</v>
      </c>
      <c r="D187">
        <v>1</v>
      </c>
      <c r="E187">
        <v>4</v>
      </c>
      <c r="F187">
        <v>0</v>
      </c>
      <c r="G187" s="23">
        <v>4.12</v>
      </c>
      <c r="H187" s="23">
        <v>5.4749999046325684</v>
      </c>
      <c r="I187" s="21">
        <v>0.32888347199819618</v>
      </c>
      <c r="J187" s="15">
        <v>0</v>
      </c>
      <c r="L187" t="s">
        <v>351</v>
      </c>
      <c r="M187" t="s">
        <v>352</v>
      </c>
      <c r="N187">
        <v>5.994999885559082</v>
      </c>
      <c r="O187" s="10">
        <v>-8.6738947598498498E-2</v>
      </c>
      <c r="P187" t="b">
        <f t="shared" si="8"/>
        <v>1</v>
      </c>
    </row>
    <row r="188" spans="1:16">
      <c r="A188" t="s">
        <v>385</v>
      </c>
      <c r="B188" t="s">
        <v>535</v>
      </c>
      <c r="C188" t="s">
        <v>316</v>
      </c>
      <c r="D188">
        <v>16</v>
      </c>
      <c r="E188">
        <v>3</v>
      </c>
      <c r="F188">
        <v>0</v>
      </c>
      <c r="G188" s="23">
        <v>50.88</v>
      </c>
      <c r="H188" s="23">
        <v>67.566001892089844</v>
      </c>
      <c r="I188" s="21">
        <v>0.32794815039484748</v>
      </c>
      <c r="J188" s="15">
        <v>0.98231827111984282</v>
      </c>
      <c r="L188" t="s">
        <v>385</v>
      </c>
      <c r="M188" t="s">
        <v>386</v>
      </c>
      <c r="N188">
        <v>68.875999450683594</v>
      </c>
      <c r="O188" s="10">
        <v>-1.9019652259735714E-2</v>
      </c>
      <c r="P188" t="b">
        <f t="shared" si="8"/>
        <v>1</v>
      </c>
    </row>
    <row r="189" spans="1:16">
      <c r="A189" t="s">
        <v>327</v>
      </c>
      <c r="B189" t="s">
        <v>328</v>
      </c>
      <c r="C189" t="s">
        <v>316</v>
      </c>
      <c r="D189">
        <v>19</v>
      </c>
      <c r="E189">
        <v>0</v>
      </c>
      <c r="F189">
        <v>0</v>
      </c>
      <c r="G189" s="23">
        <v>67.55</v>
      </c>
      <c r="H189" s="23">
        <v>89.128997802734375</v>
      </c>
      <c r="I189" s="21">
        <v>0.31945222505898413</v>
      </c>
      <c r="J189" s="15">
        <v>3.2397925986085969</v>
      </c>
      <c r="L189" t="s">
        <v>327</v>
      </c>
      <c r="M189" t="s">
        <v>328</v>
      </c>
      <c r="N189">
        <v>88.042999267578125</v>
      </c>
      <c r="O189" s="10">
        <v>1.2334865283901902E-2</v>
      </c>
      <c r="P189" t="b">
        <f t="shared" si="8"/>
        <v>1</v>
      </c>
    </row>
    <row r="190" spans="1:16">
      <c r="A190" t="s">
        <v>405</v>
      </c>
      <c r="B190" t="s">
        <v>406</v>
      </c>
      <c r="C190" t="s">
        <v>316</v>
      </c>
      <c r="D190">
        <v>16</v>
      </c>
      <c r="E190">
        <v>6</v>
      </c>
      <c r="F190">
        <v>2</v>
      </c>
      <c r="G190" s="23">
        <v>76.87</v>
      </c>
      <c r="H190" s="23">
        <v>101.39499664306641</v>
      </c>
      <c r="I190" s="21">
        <v>0.3190450974771224</v>
      </c>
      <c r="J190" s="15">
        <v>3.7722595649561432</v>
      </c>
      <c r="L190" t="s">
        <v>405</v>
      </c>
      <c r="M190" t="s">
        <v>406</v>
      </c>
      <c r="N190">
        <v>101.64900207519531</v>
      </c>
      <c r="O190" s="10">
        <v>-2.4988482615993079E-3</v>
      </c>
      <c r="P190" t="b">
        <f t="shared" si="8"/>
        <v>1</v>
      </c>
    </row>
    <row r="191" spans="1:16">
      <c r="A191" t="s">
        <v>369</v>
      </c>
      <c r="B191" t="s">
        <v>370</v>
      </c>
      <c r="C191" t="s">
        <v>316</v>
      </c>
      <c r="D191">
        <v>9</v>
      </c>
      <c r="E191">
        <v>6</v>
      </c>
      <c r="F191">
        <v>1</v>
      </c>
      <c r="G191" s="23">
        <v>170.43</v>
      </c>
      <c r="H191" s="23">
        <v>223.34700012207031</v>
      </c>
      <c r="I191" s="21">
        <v>0.31049111143619257</v>
      </c>
      <c r="J191" s="15">
        <v>1.0810256221166681</v>
      </c>
      <c r="L191" t="s">
        <v>369</v>
      </c>
      <c r="M191" t="s">
        <v>370</v>
      </c>
      <c r="N191">
        <v>221.91400146484375</v>
      </c>
      <c r="O191" s="10">
        <v>6.457450398656266E-3</v>
      </c>
      <c r="P191" t="b">
        <f t="shared" si="8"/>
        <v>1</v>
      </c>
    </row>
    <row r="192" spans="1:16">
      <c r="A192" t="s">
        <v>365</v>
      </c>
      <c r="B192" t="s">
        <v>366</v>
      </c>
      <c r="C192" t="s">
        <v>316</v>
      </c>
      <c r="D192">
        <v>6</v>
      </c>
      <c r="E192">
        <v>0</v>
      </c>
      <c r="F192">
        <v>0</v>
      </c>
      <c r="G192" s="23">
        <v>101.61</v>
      </c>
      <c r="H192" s="23">
        <v>133.14700317382813</v>
      </c>
      <c r="I192" s="21">
        <v>0.31037302601936939</v>
      </c>
      <c r="J192" s="15">
        <v>1.5956303604286661</v>
      </c>
      <c r="L192" t="s">
        <v>365</v>
      </c>
      <c r="M192" t="s">
        <v>366</v>
      </c>
      <c r="N192">
        <v>144.70799255371094</v>
      </c>
      <c r="O192" s="10">
        <v>-7.9891851001883993E-2</v>
      </c>
      <c r="P192" t="b">
        <f t="shared" ref="P192:P211" si="9">A192=L192</f>
        <v>1</v>
      </c>
    </row>
    <row r="193" spans="1:16">
      <c r="A193" t="s">
        <v>337</v>
      </c>
      <c r="B193" t="s">
        <v>338</v>
      </c>
      <c r="C193" t="s">
        <v>316</v>
      </c>
      <c r="D193">
        <v>8</v>
      </c>
      <c r="E193">
        <v>0</v>
      </c>
      <c r="F193">
        <v>1</v>
      </c>
      <c r="G193" s="23">
        <v>8.25</v>
      </c>
      <c r="H193" s="23">
        <v>10.708999633789063</v>
      </c>
      <c r="I193" s="21">
        <v>0.29806056167140149</v>
      </c>
      <c r="J193" s="15">
        <v>3.3939394083890044</v>
      </c>
      <c r="L193" t="s">
        <v>337</v>
      </c>
      <c r="M193" t="s">
        <v>338</v>
      </c>
      <c r="N193">
        <v>10.920999526977539</v>
      </c>
      <c r="O193" s="10">
        <v>-1.9412132805681843E-2</v>
      </c>
      <c r="P193" t="b">
        <f t="shared" si="9"/>
        <v>1</v>
      </c>
    </row>
    <row r="194" spans="1:16">
      <c r="A194" t="s">
        <v>359</v>
      </c>
      <c r="B194" t="s">
        <v>360</v>
      </c>
      <c r="C194" t="s">
        <v>316</v>
      </c>
      <c r="D194">
        <v>8</v>
      </c>
      <c r="E194">
        <v>1</v>
      </c>
      <c r="F194">
        <v>0</v>
      </c>
      <c r="G194" s="23">
        <v>9.91</v>
      </c>
      <c r="H194" s="23">
        <v>12.781000137329102</v>
      </c>
      <c r="I194" s="21">
        <v>0.28970738015429881</v>
      </c>
      <c r="J194" s="15">
        <v>2.1771946780977531</v>
      </c>
      <c r="L194" t="s">
        <v>359</v>
      </c>
      <c r="M194" t="s">
        <v>360</v>
      </c>
      <c r="N194">
        <v>13.093999862670898</v>
      </c>
      <c r="O194" s="10">
        <v>-2.3904057478579474E-2</v>
      </c>
      <c r="P194" t="b">
        <f t="shared" si="9"/>
        <v>1</v>
      </c>
    </row>
    <row r="195" spans="1:16">
      <c r="A195" t="s">
        <v>379</v>
      </c>
      <c r="B195" t="s">
        <v>380</v>
      </c>
      <c r="C195" t="s">
        <v>316</v>
      </c>
      <c r="D195">
        <v>5</v>
      </c>
      <c r="E195">
        <v>2</v>
      </c>
      <c r="F195">
        <v>0</v>
      </c>
      <c r="G195" s="23">
        <v>7.18</v>
      </c>
      <c r="H195" s="23">
        <v>9.1960000991821289</v>
      </c>
      <c r="I195" s="21">
        <v>0.28077995810336065</v>
      </c>
      <c r="J195" s="15">
        <v>0</v>
      </c>
      <c r="L195" t="s">
        <v>379</v>
      </c>
      <c r="M195" t="s">
        <v>380</v>
      </c>
      <c r="N195">
        <v>9.2290000915527344</v>
      </c>
      <c r="O195" s="10">
        <v>-3.5756844775427215E-3</v>
      </c>
      <c r="P195" t="b">
        <f t="shared" si="9"/>
        <v>1</v>
      </c>
    </row>
    <row r="196" spans="1:16">
      <c r="A196" t="s">
        <v>317</v>
      </c>
      <c r="B196" t="s">
        <v>318</v>
      </c>
      <c r="C196" t="s">
        <v>316</v>
      </c>
      <c r="D196">
        <v>11</v>
      </c>
      <c r="E196">
        <v>10</v>
      </c>
      <c r="F196">
        <v>2</v>
      </c>
      <c r="G196" s="23">
        <v>8.86</v>
      </c>
      <c r="H196" s="23">
        <v>11.338000297546387</v>
      </c>
      <c r="I196" s="21">
        <v>0.27968400649507758</v>
      </c>
      <c r="J196" s="15">
        <v>4.0632055790645012</v>
      </c>
      <c r="L196" t="s">
        <v>317</v>
      </c>
      <c r="M196" t="s">
        <v>318</v>
      </c>
      <c r="N196">
        <v>11.722000122070313</v>
      </c>
      <c r="O196" s="10">
        <v>-3.27588995499946E-2</v>
      </c>
      <c r="P196" t="b">
        <f t="shared" si="9"/>
        <v>1</v>
      </c>
    </row>
    <row r="197" spans="1:16">
      <c r="A197" t="s">
        <v>339</v>
      </c>
      <c r="B197" t="s">
        <v>340</v>
      </c>
      <c r="C197" t="s">
        <v>316</v>
      </c>
      <c r="D197">
        <v>16</v>
      </c>
      <c r="E197">
        <v>6</v>
      </c>
      <c r="F197">
        <v>2</v>
      </c>
      <c r="G197" s="23">
        <v>22.54</v>
      </c>
      <c r="H197" s="23">
        <v>28.725000381469727</v>
      </c>
      <c r="I197" s="21">
        <v>0.27440108169785837</v>
      </c>
      <c r="J197" s="15">
        <v>2.4273290820320623</v>
      </c>
      <c r="L197" t="s">
        <v>339</v>
      </c>
      <c r="M197" t="s">
        <v>340</v>
      </c>
      <c r="N197">
        <v>30.059000015258789</v>
      </c>
      <c r="O197" s="10">
        <v>-4.4379374999563757E-2</v>
      </c>
      <c r="P197" t="b">
        <f t="shared" si="9"/>
        <v>1</v>
      </c>
    </row>
    <row r="198" spans="1:16">
      <c r="A198" t="s">
        <v>411</v>
      </c>
      <c r="B198" t="s">
        <v>412</v>
      </c>
      <c r="C198" t="s">
        <v>316</v>
      </c>
      <c r="D198">
        <v>4</v>
      </c>
      <c r="E198">
        <v>0</v>
      </c>
      <c r="F198">
        <v>0</v>
      </c>
      <c r="G198" s="23">
        <v>10.130000000000001</v>
      </c>
      <c r="H198" s="23">
        <v>12.875</v>
      </c>
      <c r="I198" s="21">
        <v>0.27097729516288244</v>
      </c>
      <c r="J198" s="15">
        <v>2.7004934604641009</v>
      </c>
      <c r="L198" t="s">
        <v>411</v>
      </c>
      <c r="M198" t="s">
        <v>412</v>
      </c>
      <c r="N198">
        <v>12.875</v>
      </c>
      <c r="O198" s="10">
        <v>0</v>
      </c>
      <c r="P198" t="b">
        <f t="shared" si="9"/>
        <v>1</v>
      </c>
    </row>
    <row r="199" spans="1:16">
      <c r="A199" t="s">
        <v>367</v>
      </c>
      <c r="B199" t="s">
        <v>368</v>
      </c>
      <c r="C199" t="s">
        <v>316</v>
      </c>
      <c r="D199">
        <v>4</v>
      </c>
      <c r="E199">
        <v>6</v>
      </c>
      <c r="F199">
        <v>1</v>
      </c>
      <c r="G199" s="23">
        <v>3.55</v>
      </c>
      <c r="H199" s="23">
        <v>4.4530000686645508</v>
      </c>
      <c r="I199" s="21">
        <v>0.25436621652522562</v>
      </c>
      <c r="J199" s="15">
        <v>0</v>
      </c>
      <c r="L199" t="s">
        <v>367</v>
      </c>
      <c r="M199" t="s">
        <v>368</v>
      </c>
      <c r="N199">
        <v>4.4419999122619629</v>
      </c>
      <c r="O199" s="10">
        <v>2.4763972579608566E-3</v>
      </c>
      <c r="P199" t="b">
        <f t="shared" si="9"/>
        <v>1</v>
      </c>
    </row>
    <row r="200" spans="1:16">
      <c r="A200" t="s">
        <v>333</v>
      </c>
      <c r="B200" t="s">
        <v>334</v>
      </c>
      <c r="C200" t="s">
        <v>316</v>
      </c>
      <c r="D200">
        <v>3</v>
      </c>
      <c r="E200">
        <v>6</v>
      </c>
      <c r="F200">
        <v>0</v>
      </c>
      <c r="G200" s="23">
        <v>6.67</v>
      </c>
      <c r="H200" s="23">
        <v>8.3280000686645508</v>
      </c>
      <c r="I200" s="21">
        <v>0.2485757224384634</v>
      </c>
      <c r="J200" s="15">
        <v>0</v>
      </c>
      <c r="L200" t="s">
        <v>333</v>
      </c>
      <c r="M200" t="s">
        <v>334</v>
      </c>
      <c r="N200">
        <v>8.1059999465942383</v>
      </c>
      <c r="O200" s="10">
        <v>2.7387135891061357E-2</v>
      </c>
      <c r="P200" t="b">
        <f t="shared" si="9"/>
        <v>1</v>
      </c>
    </row>
    <row r="201" spans="1:16">
      <c r="A201" t="s">
        <v>345</v>
      </c>
      <c r="B201" t="s">
        <v>346</v>
      </c>
      <c r="C201" t="s">
        <v>316</v>
      </c>
      <c r="D201">
        <v>4</v>
      </c>
      <c r="E201">
        <v>6</v>
      </c>
      <c r="F201">
        <v>0</v>
      </c>
      <c r="G201" s="23">
        <v>7.82</v>
      </c>
      <c r="H201" s="23">
        <v>9.6099996566772461</v>
      </c>
      <c r="I201" s="21">
        <v>0.22890021185131021</v>
      </c>
      <c r="J201" s="15">
        <v>0</v>
      </c>
      <c r="L201" t="s">
        <v>345</v>
      </c>
      <c r="M201" t="s">
        <v>346</v>
      </c>
      <c r="N201">
        <v>9.6700000762939453</v>
      </c>
      <c r="O201" s="10">
        <v>-6.2048003250579648E-3</v>
      </c>
      <c r="P201" t="b">
        <f t="shared" si="9"/>
        <v>1</v>
      </c>
    </row>
    <row r="202" spans="1:16">
      <c r="A202" t="s">
        <v>353</v>
      </c>
      <c r="B202" t="s">
        <v>354</v>
      </c>
      <c r="C202" t="s">
        <v>316</v>
      </c>
      <c r="D202">
        <v>13</v>
      </c>
      <c r="E202">
        <v>2</v>
      </c>
      <c r="F202">
        <v>0</v>
      </c>
      <c r="G202" s="23">
        <v>61.39</v>
      </c>
      <c r="H202" s="23">
        <v>74.505996704101563</v>
      </c>
      <c r="I202" s="21">
        <v>0.21365037797852357</v>
      </c>
      <c r="J202" s="15">
        <v>1.3257859486829848</v>
      </c>
      <c r="L202" t="s">
        <v>353</v>
      </c>
      <c r="M202" t="s">
        <v>354</v>
      </c>
      <c r="N202">
        <v>73.058998107910156</v>
      </c>
      <c r="O202" s="10">
        <v>1.9805891589892176E-2</v>
      </c>
      <c r="P202" t="b">
        <f t="shared" si="9"/>
        <v>1</v>
      </c>
    </row>
    <row r="203" spans="1:16">
      <c r="A203" t="s">
        <v>381</v>
      </c>
      <c r="B203" t="s">
        <v>382</v>
      </c>
      <c r="C203" t="s">
        <v>316</v>
      </c>
      <c r="D203">
        <v>7</v>
      </c>
      <c r="E203">
        <v>5</v>
      </c>
      <c r="F203">
        <v>0</v>
      </c>
      <c r="G203" s="23">
        <v>59.45</v>
      </c>
      <c r="H203" s="23">
        <v>72.111000061035156</v>
      </c>
      <c r="I203" s="21">
        <v>0.2129688824396157</v>
      </c>
      <c r="J203" s="15">
        <v>1.6797813073840835</v>
      </c>
      <c r="L203" t="s">
        <v>381</v>
      </c>
      <c r="M203" t="s">
        <v>382</v>
      </c>
      <c r="N203">
        <v>67.731002807617188</v>
      </c>
      <c r="O203" s="10">
        <v>6.4667538820573675E-2</v>
      </c>
      <c r="P203" t="b">
        <f t="shared" si="9"/>
        <v>1</v>
      </c>
    </row>
    <row r="204" spans="1:16">
      <c r="A204" t="s">
        <v>355</v>
      </c>
      <c r="B204" t="s">
        <v>356</v>
      </c>
      <c r="C204" t="s">
        <v>316</v>
      </c>
      <c r="D204">
        <v>2</v>
      </c>
      <c r="E204">
        <v>1</v>
      </c>
      <c r="F204">
        <v>0</v>
      </c>
      <c r="G204" s="23">
        <v>39.43</v>
      </c>
      <c r="H204" s="23">
        <v>46.333000183105469</v>
      </c>
      <c r="I204" s="21">
        <v>0.17506974849367155</v>
      </c>
      <c r="J204" s="15">
        <v>0.30433679258886887</v>
      </c>
      <c r="L204" t="s">
        <v>355</v>
      </c>
      <c r="M204" t="s">
        <v>356</v>
      </c>
      <c r="N204">
        <v>49</v>
      </c>
      <c r="O204" s="10">
        <v>-5.4428567691725126E-2</v>
      </c>
      <c r="P204" t="b">
        <f t="shared" si="9"/>
        <v>1</v>
      </c>
    </row>
    <row r="205" spans="1:16">
      <c r="A205" t="s">
        <v>325</v>
      </c>
      <c r="B205" t="s">
        <v>326</v>
      </c>
      <c r="C205" t="s">
        <v>316</v>
      </c>
      <c r="D205">
        <v>11</v>
      </c>
      <c r="E205">
        <v>5</v>
      </c>
      <c r="F205">
        <v>0</v>
      </c>
      <c r="G205" s="23">
        <v>7.58</v>
      </c>
      <c r="H205" s="23">
        <v>8.805999755859375</v>
      </c>
      <c r="I205" s="21">
        <v>0.16174139259358508</v>
      </c>
      <c r="J205" s="15">
        <v>2.1414775253914908</v>
      </c>
      <c r="L205" t="s">
        <v>325</v>
      </c>
      <c r="M205" t="s">
        <v>326</v>
      </c>
      <c r="N205">
        <v>8.5979995727539063</v>
      </c>
      <c r="O205" s="10">
        <v>2.419169498037636E-2</v>
      </c>
      <c r="P205" t="b">
        <f t="shared" si="9"/>
        <v>1</v>
      </c>
    </row>
    <row r="206" spans="1:16">
      <c r="A206" t="s">
        <v>393</v>
      </c>
      <c r="B206" t="s">
        <v>394</v>
      </c>
      <c r="C206" t="s">
        <v>316</v>
      </c>
      <c r="D206">
        <v>10</v>
      </c>
      <c r="E206">
        <v>4</v>
      </c>
      <c r="F206">
        <v>0</v>
      </c>
      <c r="G206" s="23">
        <v>17.149999999999999</v>
      </c>
      <c r="H206" s="23">
        <v>19.840000152587891</v>
      </c>
      <c r="I206" s="21">
        <v>0.15685132085060596</v>
      </c>
      <c r="J206" s="15">
        <v>3.154985411174096</v>
      </c>
      <c r="L206" t="s">
        <v>393</v>
      </c>
      <c r="M206" t="s">
        <v>394</v>
      </c>
      <c r="N206">
        <v>19.86400032043457</v>
      </c>
      <c r="O206" s="10">
        <v>-1.2082242982039294E-3</v>
      </c>
      <c r="P206" t="b">
        <f t="shared" si="9"/>
        <v>1</v>
      </c>
    </row>
    <row r="207" spans="1:16">
      <c r="A207" t="s">
        <v>403</v>
      </c>
      <c r="B207" t="s">
        <v>404</v>
      </c>
      <c r="C207" t="s">
        <v>316</v>
      </c>
      <c r="D207">
        <v>2</v>
      </c>
      <c r="E207">
        <v>5</v>
      </c>
      <c r="F207">
        <v>0</v>
      </c>
      <c r="G207" s="23">
        <v>38.57</v>
      </c>
      <c r="H207" s="23">
        <v>44.070999145507813</v>
      </c>
      <c r="I207" s="21">
        <v>0.14262377872719242</v>
      </c>
      <c r="J207" s="15">
        <v>4.3557167424109737</v>
      </c>
      <c r="L207" t="s">
        <v>403</v>
      </c>
      <c r="M207" t="s">
        <v>404</v>
      </c>
      <c r="N207">
        <v>44.643001556396484</v>
      </c>
      <c r="O207" s="10">
        <v>-1.2812812556209382E-2</v>
      </c>
      <c r="P207" t="b">
        <f t="shared" si="9"/>
        <v>1</v>
      </c>
    </row>
    <row r="208" spans="1:16">
      <c r="A208" t="s">
        <v>361</v>
      </c>
      <c r="B208" t="s">
        <v>362</v>
      </c>
      <c r="C208" t="s">
        <v>316</v>
      </c>
      <c r="D208">
        <v>6</v>
      </c>
      <c r="E208">
        <v>4</v>
      </c>
      <c r="F208">
        <v>1</v>
      </c>
      <c r="G208" s="23">
        <v>15.33</v>
      </c>
      <c r="H208" s="23">
        <v>17.236000061035156</v>
      </c>
      <c r="I208" s="21">
        <v>0.1243313803675901</v>
      </c>
      <c r="J208" s="15">
        <v>0</v>
      </c>
      <c r="L208" t="s">
        <v>361</v>
      </c>
      <c r="M208" t="s">
        <v>362</v>
      </c>
      <c r="N208">
        <v>16.899999618530273</v>
      </c>
      <c r="O208" s="10">
        <v>1.9881683437227404E-2</v>
      </c>
      <c r="P208" t="b">
        <f t="shared" si="9"/>
        <v>1</v>
      </c>
    </row>
    <row r="209" spans="1:16">
      <c r="A209" t="s">
        <v>391</v>
      </c>
      <c r="B209" t="s">
        <v>392</v>
      </c>
      <c r="C209" t="s">
        <v>316</v>
      </c>
      <c r="D209">
        <v>1</v>
      </c>
      <c r="E209">
        <v>5</v>
      </c>
      <c r="F209">
        <v>0</v>
      </c>
      <c r="G209" s="23">
        <v>30.67</v>
      </c>
      <c r="H209" s="23">
        <v>34.333000183105469</v>
      </c>
      <c r="I209" s="21">
        <v>0.1194326763320987</v>
      </c>
      <c r="J209" s="15">
        <v>12.389957457829423</v>
      </c>
      <c r="L209" t="s">
        <v>391</v>
      </c>
      <c r="M209" t="s">
        <v>392</v>
      </c>
      <c r="N209">
        <v>34.666999816894531</v>
      </c>
      <c r="O209" s="10">
        <v>-9.6345122321860668E-3</v>
      </c>
      <c r="P209" t="b">
        <f t="shared" si="9"/>
        <v>1</v>
      </c>
    </row>
    <row r="210" spans="1:16">
      <c r="A210" t="s">
        <v>377</v>
      </c>
      <c r="B210" t="s">
        <v>536</v>
      </c>
      <c r="C210" t="s">
        <v>316</v>
      </c>
      <c r="D210">
        <v>8</v>
      </c>
      <c r="E210">
        <v>4</v>
      </c>
      <c r="F210">
        <v>0</v>
      </c>
      <c r="G210" s="23">
        <v>18.399999999999999</v>
      </c>
      <c r="H210" s="23">
        <v>19.849000930786133</v>
      </c>
      <c r="I210" s="21">
        <v>7.8750050586202949E-2</v>
      </c>
      <c r="J210" s="15">
        <v>0.73625001570452819</v>
      </c>
      <c r="L210" t="s">
        <v>377</v>
      </c>
      <c r="M210" t="s">
        <v>378</v>
      </c>
      <c r="N210">
        <v>19.16200065612793</v>
      </c>
      <c r="O210" s="10">
        <v>3.585222059986222E-2</v>
      </c>
      <c r="P210" t="b">
        <f t="shared" si="9"/>
        <v>1</v>
      </c>
    </row>
    <row r="211" spans="1:16">
      <c r="A211" t="s">
        <v>319</v>
      </c>
      <c r="B211" t="s">
        <v>320</v>
      </c>
      <c r="C211" t="s">
        <v>316</v>
      </c>
      <c r="D211">
        <v>6</v>
      </c>
      <c r="E211">
        <v>1</v>
      </c>
      <c r="F211">
        <v>0</v>
      </c>
      <c r="G211" s="23">
        <v>74.59</v>
      </c>
      <c r="H211" s="23">
        <v>79.833000183105469</v>
      </c>
      <c r="I211" s="21">
        <v>7.0290926171141771E-2</v>
      </c>
      <c r="J211" s="15">
        <v>1.2334093265709887</v>
      </c>
      <c r="L211" t="s">
        <v>319</v>
      </c>
      <c r="M211" t="s">
        <v>320</v>
      </c>
      <c r="N211">
        <v>77.833000183105469</v>
      </c>
      <c r="O211" s="10">
        <v>2.5696041464352067E-2</v>
      </c>
      <c r="P211" t="b">
        <f t="shared" si="9"/>
        <v>1</v>
      </c>
    </row>
    <row r="212" spans="1:16">
      <c r="I212" s="22" t="s">
        <v>494</v>
      </c>
      <c r="J212" s="15"/>
      <c r="P212" t="b">
        <f t="shared" ref="P212:P252" si="10">A212=L212</f>
        <v>1</v>
      </c>
    </row>
    <row r="213" spans="1:16">
      <c r="A213" s="16" t="s">
        <v>420</v>
      </c>
      <c r="I213" s="22" t="s">
        <v>494</v>
      </c>
      <c r="J213" s="15"/>
      <c r="P213" t="b">
        <f t="shared" si="10"/>
        <v>0</v>
      </c>
    </row>
    <row r="214" spans="1:16">
      <c r="A214" t="s">
        <v>441</v>
      </c>
      <c r="B214" s="11" t="s">
        <v>541</v>
      </c>
      <c r="C214" t="s">
        <v>420</v>
      </c>
      <c r="D214">
        <v>1</v>
      </c>
      <c r="E214">
        <v>6</v>
      </c>
      <c r="F214">
        <v>0</v>
      </c>
      <c r="G214" s="23">
        <v>4.6500000000000004</v>
      </c>
      <c r="H214" s="23">
        <v>6.6069998741149902</v>
      </c>
      <c r="I214" s="21">
        <v>0.4208601879817182</v>
      </c>
      <c r="J214" s="15">
        <v>7.7419357915078439</v>
      </c>
      <c r="L214" t="s">
        <v>441</v>
      </c>
      <c r="M214" t="s">
        <v>442</v>
      </c>
      <c r="N214">
        <v>7</v>
      </c>
      <c r="O214" s="10">
        <v>-5.6142875126429966E-2</v>
      </c>
      <c r="P214" t="b">
        <f t="shared" ref="P214:P234" si="11">A214=L214</f>
        <v>1</v>
      </c>
    </row>
    <row r="215" spans="1:16">
      <c r="A215" t="s">
        <v>418</v>
      </c>
      <c r="B215" s="11" t="s">
        <v>542</v>
      </c>
      <c r="C215" t="s">
        <v>420</v>
      </c>
      <c r="D215">
        <v>3</v>
      </c>
      <c r="E215">
        <v>3</v>
      </c>
      <c r="F215">
        <v>0</v>
      </c>
      <c r="G215" s="23">
        <v>9.33</v>
      </c>
      <c r="H215" s="23">
        <v>12.875</v>
      </c>
      <c r="I215" s="21">
        <v>0.379957127545552</v>
      </c>
      <c r="J215" s="15">
        <v>6.4308684227423143</v>
      </c>
      <c r="L215" t="s">
        <v>418</v>
      </c>
      <c r="M215" t="s">
        <v>419</v>
      </c>
      <c r="N215">
        <v>12.916999816894531</v>
      </c>
      <c r="O215" s="10">
        <v>-3.2515148633507317E-3</v>
      </c>
      <c r="P215" t="b">
        <f t="shared" si="11"/>
        <v>1</v>
      </c>
    </row>
    <row r="216" spans="1:16">
      <c r="A216" t="s">
        <v>439</v>
      </c>
      <c r="B216" t="s">
        <v>440</v>
      </c>
      <c r="C216" t="s">
        <v>420</v>
      </c>
      <c r="D216">
        <v>11</v>
      </c>
      <c r="E216">
        <v>3</v>
      </c>
      <c r="F216">
        <v>0</v>
      </c>
      <c r="G216" s="23">
        <v>9.9600000000000009</v>
      </c>
      <c r="H216" s="23">
        <v>13.480999946594238</v>
      </c>
      <c r="I216" s="21">
        <v>0.35351405086287524</v>
      </c>
      <c r="J216" s="15">
        <v>3.1410842894550304</v>
      </c>
      <c r="L216" t="s">
        <v>439</v>
      </c>
      <c r="M216" t="s">
        <v>440</v>
      </c>
      <c r="N216">
        <v>14.060000419616699</v>
      </c>
      <c r="O216" s="10">
        <v>-4.1180686752656979E-2</v>
      </c>
      <c r="P216" t="b">
        <f t="shared" si="11"/>
        <v>1</v>
      </c>
    </row>
    <row r="217" spans="1:16">
      <c r="A217" t="s">
        <v>425</v>
      </c>
      <c r="B217" s="11" t="s">
        <v>543</v>
      </c>
      <c r="C217" t="s">
        <v>420</v>
      </c>
      <c r="D217">
        <v>11</v>
      </c>
      <c r="E217">
        <v>0</v>
      </c>
      <c r="F217">
        <v>0</v>
      </c>
      <c r="G217" s="23">
        <v>67.989999999999995</v>
      </c>
      <c r="H217" s="23">
        <v>90.5</v>
      </c>
      <c r="I217" s="21">
        <v>0.33107809972054725</v>
      </c>
      <c r="J217" s="15">
        <v>4.7071629858206325</v>
      </c>
      <c r="L217" t="s">
        <v>425</v>
      </c>
      <c r="M217" t="s">
        <v>426</v>
      </c>
      <c r="N217">
        <v>94.544998168945313</v>
      </c>
      <c r="O217" s="10">
        <v>-4.2783840999363956E-2</v>
      </c>
      <c r="P217" t="b">
        <f t="shared" si="11"/>
        <v>1</v>
      </c>
    </row>
    <row r="218" spans="1:16">
      <c r="A218" t="s">
        <v>447</v>
      </c>
      <c r="B218" t="s">
        <v>448</v>
      </c>
      <c r="C218" t="s">
        <v>420</v>
      </c>
      <c r="D218">
        <v>7</v>
      </c>
      <c r="E218">
        <v>2</v>
      </c>
      <c r="F218">
        <v>0</v>
      </c>
      <c r="G218" s="23">
        <v>49.54</v>
      </c>
      <c r="H218" s="23">
        <v>65.111000061035156</v>
      </c>
      <c r="I218" s="21">
        <v>0.31431166857156151</v>
      </c>
      <c r="J218" s="15">
        <v>1.2111425592286191</v>
      </c>
      <c r="L218" t="s">
        <v>447</v>
      </c>
      <c r="M218" t="s">
        <v>448</v>
      </c>
      <c r="N218">
        <v>65.111000061035156</v>
      </c>
      <c r="O218" s="10">
        <v>0</v>
      </c>
      <c r="P218" t="b">
        <f t="shared" si="11"/>
        <v>1</v>
      </c>
    </row>
    <row r="219" spans="1:16">
      <c r="A219" t="s">
        <v>457</v>
      </c>
      <c r="B219" s="11" t="s">
        <v>544</v>
      </c>
      <c r="C219" t="s">
        <v>420</v>
      </c>
      <c r="D219">
        <v>12</v>
      </c>
      <c r="E219">
        <v>0</v>
      </c>
      <c r="F219">
        <v>0</v>
      </c>
      <c r="G219" s="23">
        <v>12.77</v>
      </c>
      <c r="H219" s="23">
        <v>16.399999618530273</v>
      </c>
      <c r="I219" s="21">
        <v>0.28425995446595725</v>
      </c>
      <c r="J219" s="15">
        <v>5.4812842080064748</v>
      </c>
      <c r="L219" t="s">
        <v>457</v>
      </c>
      <c r="M219" t="s">
        <v>458</v>
      </c>
      <c r="N219">
        <v>17.083000183105469</v>
      </c>
      <c r="O219" s="10">
        <v>-3.9981300547585349E-2</v>
      </c>
      <c r="P219" t="b">
        <f t="shared" si="11"/>
        <v>1</v>
      </c>
    </row>
    <row r="220" spans="1:16">
      <c r="A220" t="s">
        <v>423</v>
      </c>
      <c r="B220" s="11" t="s">
        <v>545</v>
      </c>
      <c r="C220" t="s">
        <v>420</v>
      </c>
      <c r="D220">
        <v>12</v>
      </c>
      <c r="E220">
        <v>2</v>
      </c>
      <c r="F220">
        <v>0</v>
      </c>
      <c r="G220" s="23">
        <v>17.16</v>
      </c>
      <c r="H220" s="23">
        <v>21.089000701904297</v>
      </c>
      <c r="I220" s="21">
        <v>0.22896274486621776</v>
      </c>
      <c r="J220" s="15">
        <v>4.0790209403404827</v>
      </c>
      <c r="L220" t="s">
        <v>423</v>
      </c>
      <c r="M220" t="s">
        <v>424</v>
      </c>
      <c r="N220">
        <v>21.660999298095703</v>
      </c>
      <c r="O220" s="10">
        <v>-2.6406842469252685E-2</v>
      </c>
      <c r="P220" t="b">
        <f t="shared" si="11"/>
        <v>1</v>
      </c>
    </row>
    <row r="221" spans="1:16">
      <c r="A221" t="s">
        <v>431</v>
      </c>
      <c r="B221" s="11" t="s">
        <v>546</v>
      </c>
      <c r="C221" t="s">
        <v>420</v>
      </c>
      <c r="D221">
        <v>10</v>
      </c>
      <c r="E221">
        <v>0</v>
      </c>
      <c r="F221">
        <v>0</v>
      </c>
      <c r="G221" s="23">
        <v>18.329999999999998</v>
      </c>
      <c r="H221" s="23">
        <v>22.343999862670898</v>
      </c>
      <c r="I221" s="21">
        <v>0.2189852625570595</v>
      </c>
      <c r="J221" s="15">
        <v>5.8919805941917316</v>
      </c>
      <c r="L221" t="s">
        <v>431</v>
      </c>
      <c r="M221" t="s">
        <v>432</v>
      </c>
      <c r="N221">
        <v>23.944000244140625</v>
      </c>
      <c r="O221" s="10">
        <v>-6.6822601284481073E-2</v>
      </c>
      <c r="P221" t="b">
        <f t="shared" si="11"/>
        <v>1</v>
      </c>
    </row>
    <row r="222" spans="1:16">
      <c r="A222" t="s">
        <v>437</v>
      </c>
      <c r="B222" t="s">
        <v>438</v>
      </c>
      <c r="C222" t="s">
        <v>420</v>
      </c>
      <c r="D222">
        <v>6</v>
      </c>
      <c r="E222">
        <v>2</v>
      </c>
      <c r="F222">
        <v>0</v>
      </c>
      <c r="G222" s="23">
        <v>4.74</v>
      </c>
      <c r="H222" s="23">
        <v>5.7690000534057617</v>
      </c>
      <c r="I222" s="21">
        <v>0.217088618861975</v>
      </c>
      <c r="J222" s="15">
        <v>0.24126581297519339</v>
      </c>
      <c r="L222" t="s">
        <v>437</v>
      </c>
      <c r="M222" t="s">
        <v>438</v>
      </c>
      <c r="N222">
        <v>6.2189998626708984</v>
      </c>
      <c r="O222" s="10">
        <v>-7.2358871072859862E-2</v>
      </c>
      <c r="P222" t="b">
        <f t="shared" si="11"/>
        <v>1</v>
      </c>
    </row>
    <row r="223" spans="1:16">
      <c r="A223" t="s">
        <v>455</v>
      </c>
      <c r="B223" s="11" t="s">
        <v>547</v>
      </c>
      <c r="C223" t="s">
        <v>420</v>
      </c>
      <c r="D223">
        <v>13</v>
      </c>
      <c r="E223">
        <v>1</v>
      </c>
      <c r="F223">
        <v>1</v>
      </c>
      <c r="G223" s="23">
        <v>45.75</v>
      </c>
      <c r="H223" s="23">
        <v>55.632999420166016</v>
      </c>
      <c r="I223" s="21">
        <v>0.21602184524953039</v>
      </c>
      <c r="J223" s="15">
        <v>3.1695738516218674</v>
      </c>
      <c r="L223" t="s">
        <v>455</v>
      </c>
      <c r="M223" t="s">
        <v>456</v>
      </c>
      <c r="N223">
        <v>56.643001556396484</v>
      </c>
      <c r="O223" s="10">
        <v>-1.7831013690629765E-2</v>
      </c>
      <c r="P223" t="b">
        <f t="shared" si="11"/>
        <v>1</v>
      </c>
    </row>
    <row r="224" spans="1:16">
      <c r="A224" t="s">
        <v>459</v>
      </c>
      <c r="B224" t="s">
        <v>460</v>
      </c>
      <c r="C224" t="s">
        <v>420</v>
      </c>
      <c r="D224">
        <v>8</v>
      </c>
      <c r="E224">
        <v>1</v>
      </c>
      <c r="F224">
        <v>0</v>
      </c>
      <c r="G224" s="23">
        <v>13.6</v>
      </c>
      <c r="H224" s="23">
        <v>16.527999877929688</v>
      </c>
      <c r="I224" s="21">
        <v>0.21529410867130058</v>
      </c>
      <c r="J224" s="15">
        <v>6.0264704858555511</v>
      </c>
      <c r="L224" t="s">
        <v>459</v>
      </c>
      <c r="M224" t="s">
        <v>460</v>
      </c>
      <c r="N224">
        <v>17.031000137329102</v>
      </c>
      <c r="O224" s="10">
        <v>-2.9534393479154621E-2</v>
      </c>
      <c r="P224" t="b">
        <f t="shared" si="11"/>
        <v>1</v>
      </c>
    </row>
    <row r="225" spans="1:16">
      <c r="A225" t="s">
        <v>435</v>
      </c>
      <c r="B225" s="11" t="s">
        <v>548</v>
      </c>
      <c r="C225" t="s">
        <v>420</v>
      </c>
      <c r="D225">
        <v>8</v>
      </c>
      <c r="E225">
        <v>1</v>
      </c>
      <c r="F225">
        <v>0</v>
      </c>
      <c r="G225" s="23">
        <v>131.28</v>
      </c>
      <c r="H225" s="23">
        <v>157.99400329589844</v>
      </c>
      <c r="I225" s="21">
        <v>0.20348875149221843</v>
      </c>
      <c r="J225" s="15">
        <v>0.30278794054284752</v>
      </c>
      <c r="L225" t="s">
        <v>435</v>
      </c>
      <c r="M225" t="s">
        <v>436</v>
      </c>
      <c r="N225">
        <v>174.41299438476563</v>
      </c>
      <c r="O225" s="10">
        <v>-9.413857692647544E-2</v>
      </c>
      <c r="P225" t="b">
        <f t="shared" si="11"/>
        <v>1</v>
      </c>
    </row>
    <row r="226" spans="1:16">
      <c r="A226" t="s">
        <v>445</v>
      </c>
      <c r="B226" s="11" t="s">
        <v>549</v>
      </c>
      <c r="C226" t="s">
        <v>420</v>
      </c>
      <c r="D226">
        <v>1</v>
      </c>
      <c r="E226">
        <v>4</v>
      </c>
      <c r="F226">
        <v>0</v>
      </c>
      <c r="G226" s="23">
        <v>13.85</v>
      </c>
      <c r="H226" s="23">
        <v>16.299999237060547</v>
      </c>
      <c r="I226" s="21">
        <v>0.17689525177332471</v>
      </c>
      <c r="J226" s="15">
        <v>6.4851983789932861</v>
      </c>
      <c r="L226" t="s">
        <v>445</v>
      </c>
      <c r="M226" t="s">
        <v>446</v>
      </c>
      <c r="N226">
        <v>16.916999816894531</v>
      </c>
      <c r="O226" s="10">
        <v>-3.647222241013464E-2</v>
      </c>
      <c r="P226" t="b">
        <f t="shared" si="11"/>
        <v>1</v>
      </c>
    </row>
    <row r="227" spans="1:16">
      <c r="A227" t="s">
        <v>433</v>
      </c>
      <c r="B227" s="11" t="s">
        <v>550</v>
      </c>
      <c r="C227" t="s">
        <v>420</v>
      </c>
      <c r="D227">
        <v>9</v>
      </c>
      <c r="E227">
        <v>2</v>
      </c>
      <c r="F227">
        <v>0</v>
      </c>
      <c r="G227" s="23">
        <v>17.739999999999998</v>
      </c>
      <c r="H227" s="23">
        <v>20.799999237060547</v>
      </c>
      <c r="I227" s="21">
        <v>0.17249150152539733</v>
      </c>
      <c r="J227" s="15">
        <v>10.146561174274431</v>
      </c>
      <c r="L227" t="s">
        <v>433</v>
      </c>
      <c r="M227" t="s">
        <v>434</v>
      </c>
      <c r="N227">
        <v>26.181999206542969</v>
      </c>
      <c r="O227" s="10">
        <v>-0.20556107755657721</v>
      </c>
      <c r="P227" t="b">
        <f t="shared" si="11"/>
        <v>1</v>
      </c>
    </row>
    <row r="228" spans="1:16">
      <c r="A228" t="s">
        <v>429</v>
      </c>
      <c r="B228" s="11" t="s">
        <v>551</v>
      </c>
      <c r="C228" t="s">
        <v>420</v>
      </c>
      <c r="D228">
        <v>2</v>
      </c>
      <c r="E228">
        <v>5</v>
      </c>
      <c r="F228">
        <v>1</v>
      </c>
      <c r="G228" s="23">
        <v>23.64</v>
      </c>
      <c r="H228" s="23">
        <v>27.562000274658203</v>
      </c>
      <c r="I228" s="21">
        <v>0.165905256965237</v>
      </c>
      <c r="J228" s="15">
        <v>7.8258881512430518</v>
      </c>
      <c r="L228" t="s">
        <v>429</v>
      </c>
      <c r="M228" t="s">
        <v>430</v>
      </c>
      <c r="N228">
        <v>28.687999725341797</v>
      </c>
      <c r="O228" s="10">
        <v>-3.9249841796705411E-2</v>
      </c>
      <c r="P228" t="b">
        <f t="shared" si="11"/>
        <v>1</v>
      </c>
    </row>
    <row r="229" spans="1:16">
      <c r="A229" t="s">
        <v>449</v>
      </c>
      <c r="B229" s="11" t="s">
        <v>540</v>
      </c>
      <c r="C229" t="s">
        <v>420</v>
      </c>
      <c r="D229">
        <v>5</v>
      </c>
      <c r="E229">
        <v>2</v>
      </c>
      <c r="F229">
        <v>0</v>
      </c>
      <c r="G229" s="23">
        <v>13.64</v>
      </c>
      <c r="H229" s="23">
        <v>15.678999900817871</v>
      </c>
      <c r="I229" s="21">
        <v>0.14948679624764447</v>
      </c>
      <c r="J229" s="15">
        <v>6.5252197977384867</v>
      </c>
      <c r="L229" t="s">
        <v>449</v>
      </c>
      <c r="M229" t="s">
        <v>450</v>
      </c>
      <c r="N229">
        <v>16.820999145507813</v>
      </c>
      <c r="O229" s="10">
        <v>-6.7891284864307344E-2</v>
      </c>
      <c r="P229" t="b">
        <f t="shared" si="11"/>
        <v>1</v>
      </c>
    </row>
    <row r="230" spans="1:16">
      <c r="A230" t="s">
        <v>451</v>
      </c>
      <c r="B230" t="s">
        <v>452</v>
      </c>
      <c r="C230" t="s">
        <v>420</v>
      </c>
      <c r="D230">
        <v>6</v>
      </c>
      <c r="E230">
        <v>1</v>
      </c>
      <c r="F230">
        <v>0</v>
      </c>
      <c r="G230" s="23">
        <v>200.88</v>
      </c>
      <c r="H230" s="23">
        <v>228.80900573730469</v>
      </c>
      <c r="I230" s="21">
        <v>0.13903328224464701</v>
      </c>
      <c r="J230" s="15">
        <v>0.6041666607797882</v>
      </c>
      <c r="L230" t="s">
        <v>451</v>
      </c>
      <c r="M230" t="s">
        <v>452</v>
      </c>
      <c r="N230">
        <v>225.93400573730469</v>
      </c>
      <c r="O230" s="10">
        <v>1.2724954752242059E-2</v>
      </c>
      <c r="P230" t="b">
        <f t="shared" si="11"/>
        <v>1</v>
      </c>
    </row>
    <row r="231" spans="1:16">
      <c r="A231" t="s">
        <v>427</v>
      </c>
      <c r="B231" s="11" t="s">
        <v>539</v>
      </c>
      <c r="C231" t="s">
        <v>420</v>
      </c>
      <c r="D231">
        <v>9</v>
      </c>
      <c r="E231">
        <v>2</v>
      </c>
      <c r="F231">
        <v>1</v>
      </c>
      <c r="G231" s="23">
        <v>12.56</v>
      </c>
      <c r="H231" s="23">
        <v>14.22700023651123</v>
      </c>
      <c r="I231" s="21">
        <v>0.13272294876681767</v>
      </c>
      <c r="J231" s="15">
        <v>2.8662421521107864</v>
      </c>
      <c r="L231" t="s">
        <v>427</v>
      </c>
      <c r="M231" t="s">
        <v>428</v>
      </c>
      <c r="N231">
        <v>15.25</v>
      </c>
      <c r="O231" s="10">
        <v>-6.7081951704181603E-2</v>
      </c>
      <c r="P231" t="b">
        <f t="shared" si="11"/>
        <v>1</v>
      </c>
    </row>
    <row r="232" spans="1:16">
      <c r="A232" t="s">
        <v>453</v>
      </c>
      <c r="B232" s="11" t="s">
        <v>538</v>
      </c>
      <c r="C232" t="s">
        <v>420</v>
      </c>
      <c r="D232">
        <v>7</v>
      </c>
      <c r="E232">
        <v>2</v>
      </c>
      <c r="F232">
        <v>0</v>
      </c>
      <c r="G232" s="23">
        <v>14.36</v>
      </c>
      <c r="H232" s="23">
        <v>16.187999725341797</v>
      </c>
      <c r="I232" s="21">
        <v>0.12729803101265999</v>
      </c>
      <c r="J232" s="15">
        <v>6.0167132479898777</v>
      </c>
      <c r="L232" t="s">
        <v>453</v>
      </c>
      <c r="M232" t="s">
        <v>454</v>
      </c>
      <c r="N232">
        <v>17.916999816894531</v>
      </c>
      <c r="O232" s="10">
        <v>-9.6500536318720229E-2</v>
      </c>
      <c r="P232" t="b">
        <f t="shared" si="11"/>
        <v>1</v>
      </c>
    </row>
    <row r="233" spans="1:16">
      <c r="A233" t="s">
        <v>443</v>
      </c>
      <c r="B233" t="s">
        <v>444</v>
      </c>
      <c r="C233" t="s">
        <v>420</v>
      </c>
      <c r="D233">
        <v>4</v>
      </c>
      <c r="E233">
        <v>3</v>
      </c>
      <c r="F233">
        <v>0</v>
      </c>
      <c r="G233" s="23">
        <v>13.42</v>
      </c>
      <c r="H233" s="23">
        <v>14.75</v>
      </c>
      <c r="I233" s="21">
        <v>9.9105812220566331E-2</v>
      </c>
      <c r="J233" s="15">
        <v>5.5886736214605071</v>
      </c>
      <c r="L233" t="s">
        <v>443</v>
      </c>
      <c r="M233" t="s">
        <v>444</v>
      </c>
      <c r="N233">
        <v>15.562000274658203</v>
      </c>
      <c r="O233" s="10">
        <v>-5.2178399969604009E-2</v>
      </c>
      <c r="P233" t="b">
        <f t="shared" si="11"/>
        <v>1</v>
      </c>
    </row>
    <row r="234" spans="1:16">
      <c r="A234" t="s">
        <v>421</v>
      </c>
      <c r="B234" s="11" t="s">
        <v>537</v>
      </c>
      <c r="C234" t="s">
        <v>420</v>
      </c>
      <c r="D234">
        <v>9</v>
      </c>
      <c r="E234">
        <v>2</v>
      </c>
      <c r="F234">
        <v>0</v>
      </c>
      <c r="G234" s="23">
        <v>70.72</v>
      </c>
      <c r="H234" s="23">
        <v>74.726997375488281</v>
      </c>
      <c r="I234" s="21">
        <v>5.6660030761994946E-2</v>
      </c>
      <c r="J234" s="15">
        <v>1.6544117040224207</v>
      </c>
      <c r="L234" t="s">
        <v>421</v>
      </c>
      <c r="M234" t="s">
        <v>422</v>
      </c>
      <c r="N234">
        <v>74.818000793457031</v>
      </c>
      <c r="O234" s="10">
        <v>-1.2163305221155872E-3</v>
      </c>
      <c r="P234" t="b">
        <f t="shared" si="11"/>
        <v>1</v>
      </c>
    </row>
    <row r="235" spans="1:16">
      <c r="I235" s="22" t="s">
        <v>494</v>
      </c>
      <c r="J235" s="15"/>
      <c r="P235" t="b">
        <f t="shared" si="10"/>
        <v>1</v>
      </c>
    </row>
    <row r="236" spans="1:16">
      <c r="A236" s="16" t="s">
        <v>463</v>
      </c>
      <c r="I236" s="22" t="s">
        <v>494</v>
      </c>
      <c r="J236" s="15"/>
      <c r="P236" t="b">
        <f t="shared" si="10"/>
        <v>0</v>
      </c>
    </row>
    <row r="237" spans="1:16">
      <c r="A237" t="s">
        <v>480</v>
      </c>
      <c r="B237" t="s">
        <v>481</v>
      </c>
      <c r="C237" t="s">
        <v>463</v>
      </c>
      <c r="D237">
        <v>7</v>
      </c>
      <c r="E237">
        <v>2</v>
      </c>
      <c r="F237">
        <v>1</v>
      </c>
      <c r="G237" s="23">
        <v>9.82</v>
      </c>
      <c r="H237" s="23">
        <v>15.5</v>
      </c>
      <c r="I237" s="21">
        <v>0.57841140529531565</v>
      </c>
      <c r="J237" s="15">
        <v>7.3319758514279991</v>
      </c>
      <c r="L237" t="s">
        <v>480</v>
      </c>
      <c r="M237" t="s">
        <v>481</v>
      </c>
      <c r="N237">
        <v>17.431999206542969</v>
      </c>
      <c r="O237" s="10">
        <v>-0.1108306157917795</v>
      </c>
      <c r="P237" t="b">
        <f t="shared" ref="P237:P251" si="12">A237=L237</f>
        <v>1</v>
      </c>
    </row>
    <row r="238" spans="1:16">
      <c r="A238" t="s">
        <v>472</v>
      </c>
      <c r="B238" t="s">
        <v>473</v>
      </c>
      <c r="C238" t="s">
        <v>463</v>
      </c>
      <c r="D238">
        <v>9</v>
      </c>
      <c r="E238">
        <v>2</v>
      </c>
      <c r="F238">
        <v>0</v>
      </c>
      <c r="G238" s="23">
        <v>10.77</v>
      </c>
      <c r="H238" s="23">
        <v>15.571999549865723</v>
      </c>
      <c r="I238" s="21">
        <v>0.44586811047964003</v>
      </c>
      <c r="J238" s="15">
        <v>2.0427112238431486</v>
      </c>
      <c r="L238" t="s">
        <v>472</v>
      </c>
      <c r="M238" t="s">
        <v>473</v>
      </c>
      <c r="N238">
        <v>16.628999710083008</v>
      </c>
      <c r="O238" s="10">
        <v>-6.3563664600725933E-2</v>
      </c>
      <c r="P238" t="b">
        <f t="shared" si="12"/>
        <v>1</v>
      </c>
    </row>
    <row r="239" spans="1:16">
      <c r="A239" t="s">
        <v>468</v>
      </c>
      <c r="B239" t="s">
        <v>469</v>
      </c>
      <c r="C239" t="s">
        <v>463</v>
      </c>
      <c r="D239">
        <v>13</v>
      </c>
      <c r="E239">
        <v>0</v>
      </c>
      <c r="F239">
        <v>0</v>
      </c>
      <c r="G239" s="23">
        <v>22.33</v>
      </c>
      <c r="H239" s="23">
        <v>32</v>
      </c>
      <c r="I239" s="21">
        <v>0.43304970891177796</v>
      </c>
      <c r="J239" s="15">
        <v>5.3739366219602145</v>
      </c>
      <c r="L239" t="s">
        <v>468</v>
      </c>
      <c r="M239" t="s">
        <v>469</v>
      </c>
      <c r="N239">
        <v>34.285999298095703</v>
      </c>
      <c r="O239" s="10">
        <v>-6.6674425272553489E-2</v>
      </c>
      <c r="P239" t="b">
        <f t="shared" si="12"/>
        <v>1</v>
      </c>
    </row>
    <row r="240" spans="1:16">
      <c r="A240" t="s">
        <v>484</v>
      </c>
      <c r="B240" s="11" t="s">
        <v>555</v>
      </c>
      <c r="C240" t="s">
        <v>463</v>
      </c>
      <c r="D240">
        <v>11</v>
      </c>
      <c r="E240">
        <v>1</v>
      </c>
      <c r="F240">
        <v>0</v>
      </c>
      <c r="G240" s="23">
        <v>36.96</v>
      </c>
      <c r="H240" s="23">
        <v>51.261001586914063</v>
      </c>
      <c r="I240" s="21">
        <v>0.3869318611178047</v>
      </c>
      <c r="J240" s="15">
        <v>5.6621593572360611</v>
      </c>
      <c r="L240" t="s">
        <v>484</v>
      </c>
      <c r="M240" t="s">
        <v>485</v>
      </c>
      <c r="N240">
        <v>56.159000396728516</v>
      </c>
      <c r="O240" s="10">
        <v>-8.7216630908903803E-2</v>
      </c>
      <c r="P240" t="b">
        <f t="shared" si="12"/>
        <v>1</v>
      </c>
    </row>
    <row r="241" spans="1:16">
      <c r="A241" t="s">
        <v>490</v>
      </c>
      <c r="B241" t="s">
        <v>491</v>
      </c>
      <c r="C241" t="s">
        <v>463</v>
      </c>
      <c r="D241">
        <v>9</v>
      </c>
      <c r="E241">
        <v>1</v>
      </c>
      <c r="F241">
        <v>0</v>
      </c>
      <c r="G241" s="23">
        <v>10.07</v>
      </c>
      <c r="H241" s="23">
        <v>13.699999809265137</v>
      </c>
      <c r="I241" s="21">
        <v>0.3604766444156044</v>
      </c>
      <c r="J241" s="15">
        <v>7.1499506316805306</v>
      </c>
      <c r="L241" t="s">
        <v>490</v>
      </c>
      <c r="M241" t="s">
        <v>491</v>
      </c>
      <c r="N241">
        <v>13.850000381469727</v>
      </c>
      <c r="O241" s="10">
        <v>-1.0830365925857987E-2</v>
      </c>
      <c r="P241" t="b">
        <f t="shared" si="12"/>
        <v>1</v>
      </c>
    </row>
    <row r="242" spans="1:16">
      <c r="A242" t="s">
        <v>474</v>
      </c>
      <c r="B242" s="11" t="s">
        <v>554</v>
      </c>
      <c r="C242" t="s">
        <v>463</v>
      </c>
      <c r="D242">
        <v>10</v>
      </c>
      <c r="E242">
        <v>4</v>
      </c>
      <c r="F242">
        <v>0</v>
      </c>
      <c r="G242" s="23">
        <v>31.51</v>
      </c>
      <c r="H242" s="23">
        <v>42.791000366210938</v>
      </c>
      <c r="I242" s="21">
        <v>0.35801334072392688</v>
      </c>
      <c r="J242" s="15">
        <v>5.8601395132730056</v>
      </c>
      <c r="L242" t="s">
        <v>474</v>
      </c>
      <c r="M242" t="s">
        <v>475</v>
      </c>
      <c r="N242">
        <v>45.060001373291016</v>
      </c>
      <c r="O242" s="10">
        <v>-5.0355102927826627E-2</v>
      </c>
      <c r="P242" t="b">
        <f t="shared" si="12"/>
        <v>1</v>
      </c>
    </row>
    <row r="243" spans="1:16">
      <c r="A243" t="s">
        <v>466</v>
      </c>
      <c r="B243" s="11" t="s">
        <v>556</v>
      </c>
      <c r="C243" t="s">
        <v>463</v>
      </c>
      <c r="D243">
        <v>9</v>
      </c>
      <c r="E243">
        <v>2</v>
      </c>
      <c r="F243">
        <v>0</v>
      </c>
      <c r="G243" s="23">
        <v>28.79</v>
      </c>
      <c r="H243" s="23">
        <v>39</v>
      </c>
      <c r="I243" s="21">
        <v>0.35463702674539777</v>
      </c>
      <c r="J243" s="15">
        <v>2.2924627517403393</v>
      </c>
      <c r="L243" t="s">
        <v>466</v>
      </c>
      <c r="M243" t="s">
        <v>467</v>
      </c>
      <c r="N243">
        <v>44.166999816894531</v>
      </c>
      <c r="O243" s="10">
        <v>-0.11698779265776792</v>
      </c>
      <c r="P243" t="b">
        <f t="shared" si="12"/>
        <v>1</v>
      </c>
    </row>
    <row r="244" spans="1:16">
      <c r="A244" t="s">
        <v>476</v>
      </c>
      <c r="B244" t="s">
        <v>477</v>
      </c>
      <c r="C244" t="s">
        <v>463</v>
      </c>
      <c r="D244">
        <v>3</v>
      </c>
      <c r="E244">
        <v>9</v>
      </c>
      <c r="F244">
        <v>1</v>
      </c>
      <c r="G244" s="23">
        <v>7.86</v>
      </c>
      <c r="H244" s="23">
        <v>10.211000442504883</v>
      </c>
      <c r="I244" s="21">
        <v>0.2991094710566008</v>
      </c>
      <c r="J244" s="15">
        <v>7.4635851777540205</v>
      </c>
      <c r="L244" t="s">
        <v>476</v>
      </c>
      <c r="M244" t="s">
        <v>477</v>
      </c>
      <c r="N244">
        <v>11.508000373840332</v>
      </c>
      <c r="O244" s="10">
        <v>-0.11270419614199471</v>
      </c>
      <c r="P244" t="b">
        <f t="shared" si="12"/>
        <v>1</v>
      </c>
    </row>
    <row r="245" spans="1:16">
      <c r="A245" t="s">
        <v>470</v>
      </c>
      <c r="B245" s="11" t="s">
        <v>553</v>
      </c>
      <c r="C245" t="s">
        <v>463</v>
      </c>
      <c r="D245">
        <v>5</v>
      </c>
      <c r="E245">
        <v>2</v>
      </c>
      <c r="F245">
        <v>0</v>
      </c>
      <c r="G245" s="23">
        <v>38.08</v>
      </c>
      <c r="H245" s="23">
        <v>45.5</v>
      </c>
      <c r="I245" s="21">
        <v>0.19485294117647065</v>
      </c>
      <c r="J245" s="15">
        <v>4.9957983634051155</v>
      </c>
      <c r="L245" t="s">
        <v>470</v>
      </c>
      <c r="M245" t="s">
        <v>471</v>
      </c>
      <c r="N245">
        <v>47.856998443603516</v>
      </c>
      <c r="O245" s="10">
        <v>-4.9250862366161371E-2</v>
      </c>
      <c r="P245" t="b">
        <f t="shared" si="12"/>
        <v>1</v>
      </c>
    </row>
    <row r="246" spans="1:16">
      <c r="A246" t="s">
        <v>478</v>
      </c>
      <c r="B246" t="s">
        <v>479</v>
      </c>
      <c r="C246" t="s">
        <v>463</v>
      </c>
      <c r="D246">
        <v>11</v>
      </c>
      <c r="E246">
        <v>1</v>
      </c>
      <c r="F246">
        <v>0</v>
      </c>
      <c r="G246" s="23">
        <v>27.3</v>
      </c>
      <c r="H246" s="23">
        <v>32.099998474121094</v>
      </c>
      <c r="I246" s="21">
        <v>0.17582411993117555</v>
      </c>
      <c r="J246" s="15">
        <v>4.1025641200306646</v>
      </c>
      <c r="L246" t="s">
        <v>478</v>
      </c>
      <c r="M246" t="s">
        <v>479</v>
      </c>
      <c r="N246">
        <v>31.726999282836914</v>
      </c>
      <c r="O246" s="10">
        <v>1.1756522826473473E-2</v>
      </c>
      <c r="P246" t="b">
        <f t="shared" si="12"/>
        <v>1</v>
      </c>
    </row>
    <row r="247" spans="1:16">
      <c r="A247" t="s">
        <v>461</v>
      </c>
      <c r="B247" t="s">
        <v>462</v>
      </c>
      <c r="C247" t="s">
        <v>463</v>
      </c>
      <c r="D247">
        <v>8</v>
      </c>
      <c r="E247">
        <v>7</v>
      </c>
      <c r="F247">
        <v>1</v>
      </c>
      <c r="G247" s="23">
        <v>48.48</v>
      </c>
      <c r="H247" s="23">
        <v>56.416999816894531</v>
      </c>
      <c r="I247" s="21">
        <v>0.16371699292274206</v>
      </c>
      <c r="J247" s="15">
        <v>5.919966760641671</v>
      </c>
      <c r="L247" t="s">
        <v>461</v>
      </c>
      <c r="M247" t="s">
        <v>462</v>
      </c>
      <c r="N247">
        <v>58.307998657226563</v>
      </c>
      <c r="O247" s="10">
        <v>-3.2431208134043286E-2</v>
      </c>
      <c r="P247" t="b">
        <f t="shared" si="12"/>
        <v>1</v>
      </c>
    </row>
    <row r="248" spans="1:16">
      <c r="A248" t="s">
        <v>482</v>
      </c>
      <c r="B248" t="s">
        <v>483</v>
      </c>
      <c r="C248" t="s">
        <v>463</v>
      </c>
      <c r="D248">
        <v>5</v>
      </c>
      <c r="E248">
        <v>7</v>
      </c>
      <c r="F248">
        <v>0</v>
      </c>
      <c r="G248" s="23">
        <v>38.97</v>
      </c>
      <c r="H248" s="23">
        <v>45.181999206542969</v>
      </c>
      <c r="I248" s="21">
        <v>0.15940464989845959</v>
      </c>
      <c r="J248" s="15">
        <v>6.312548211821845</v>
      </c>
      <c r="L248" t="s">
        <v>482</v>
      </c>
      <c r="M248" t="s">
        <v>483</v>
      </c>
      <c r="N248">
        <v>48.75</v>
      </c>
      <c r="O248" s="10">
        <v>-7.3189759865785256E-2</v>
      </c>
      <c r="P248" t="b">
        <f t="shared" si="12"/>
        <v>1</v>
      </c>
    </row>
    <row r="249" spans="1:16">
      <c r="A249" t="s">
        <v>488</v>
      </c>
      <c r="B249" s="11" t="s">
        <v>557</v>
      </c>
      <c r="C249" t="s">
        <v>463</v>
      </c>
      <c r="D249">
        <v>2</v>
      </c>
      <c r="E249">
        <v>5</v>
      </c>
      <c r="F249">
        <v>0</v>
      </c>
      <c r="G249" s="23">
        <v>31.29</v>
      </c>
      <c r="H249" s="23">
        <v>34.833000183105469</v>
      </c>
      <c r="I249" s="21">
        <v>0.11323107008966027</v>
      </c>
      <c r="J249" s="15">
        <v>5.7347394590295515</v>
      </c>
      <c r="L249" t="s">
        <v>488</v>
      </c>
      <c r="M249" t="s">
        <v>489</v>
      </c>
      <c r="N249">
        <v>36.929000854492188</v>
      </c>
      <c r="O249" s="10">
        <v>-5.6757578674965781E-2</v>
      </c>
      <c r="P249" t="b">
        <f t="shared" si="12"/>
        <v>1</v>
      </c>
    </row>
    <row r="250" spans="1:16">
      <c r="A250" t="s">
        <v>486</v>
      </c>
      <c r="B250" t="s">
        <v>487</v>
      </c>
      <c r="C250" t="s">
        <v>463</v>
      </c>
      <c r="D250">
        <v>4</v>
      </c>
      <c r="E250">
        <v>8</v>
      </c>
      <c r="F250">
        <v>1</v>
      </c>
      <c r="G250" s="23">
        <v>37.43</v>
      </c>
      <c r="H250" s="23">
        <v>37.375</v>
      </c>
      <c r="I250" s="21">
        <v>-1.4694095645204305E-3</v>
      </c>
      <c r="J250" s="15">
        <v>3.1675128034815376</v>
      </c>
      <c r="L250" t="s">
        <v>486</v>
      </c>
      <c r="M250" t="s">
        <v>487</v>
      </c>
      <c r="N250">
        <v>38.125</v>
      </c>
      <c r="O250" s="10">
        <v>-1.9672131147540985E-2</v>
      </c>
      <c r="P250" t="b">
        <f t="shared" si="12"/>
        <v>1</v>
      </c>
    </row>
    <row r="251" spans="1:16">
      <c r="A251" t="s">
        <v>464</v>
      </c>
      <c r="B251" t="s">
        <v>465</v>
      </c>
      <c r="C251" t="s">
        <v>463</v>
      </c>
      <c r="D251">
        <v>4</v>
      </c>
      <c r="E251">
        <v>9</v>
      </c>
      <c r="F251">
        <v>4</v>
      </c>
      <c r="G251" s="23">
        <v>56.85</v>
      </c>
      <c r="H251" s="23">
        <v>56.472999572753906</v>
      </c>
      <c r="I251" s="21">
        <v>-6.6314938829568192E-3</v>
      </c>
      <c r="J251" s="15">
        <v>4.1512751013119171</v>
      </c>
      <c r="L251" t="s">
        <v>464</v>
      </c>
      <c r="M251" t="s">
        <v>465</v>
      </c>
      <c r="N251">
        <v>57.951999664306641</v>
      </c>
      <c r="O251" s="10">
        <v>-2.5521122655301039E-2</v>
      </c>
      <c r="P251" t="b">
        <f t="shared" si="12"/>
        <v>1</v>
      </c>
    </row>
    <row r="252" spans="1:16">
      <c r="A252" s="11" t="s">
        <v>552</v>
      </c>
      <c r="L252" t="s">
        <v>496</v>
      </c>
      <c r="M252" t="s">
        <v>497</v>
      </c>
      <c r="N252">
        <v>18.26099967956543</v>
      </c>
      <c r="O252" s="10">
        <v>-1</v>
      </c>
      <c r="P252" t="b">
        <f t="shared" si="10"/>
        <v>0</v>
      </c>
    </row>
  </sheetData>
  <sortState xmlns:xlrd2="http://schemas.microsoft.com/office/spreadsheetml/2017/richdata2" ref="A237:P251">
    <sortCondition descending="1" ref="I237:I251"/>
  </sortState>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252"/>
  <sheetViews>
    <sheetView workbookViewId="0">
      <selection sqref="A1:XFD1048576"/>
    </sheetView>
  </sheetViews>
  <sheetFormatPr defaultRowHeight="14.5"/>
  <cols>
    <col min="3" max="3" width="34.54296875" customWidth="1"/>
    <col min="17" max="17" width="10.54296875" bestFit="1" customWidth="1"/>
    <col min="23" max="23" width="9.1796875" style="10"/>
  </cols>
  <sheetData>
    <row r="1" spans="1:24">
      <c r="A1" t="s">
        <v>494</v>
      </c>
      <c r="B1" t="s">
        <v>494</v>
      </c>
      <c r="C1" t="s">
        <v>494</v>
      </c>
    </row>
    <row r="2" spans="1:24" s="12" customFormat="1">
      <c r="A2" s="12" t="s">
        <v>494</v>
      </c>
      <c r="G2" s="12" t="s">
        <v>503</v>
      </c>
      <c r="H2" s="12" t="s">
        <v>502</v>
      </c>
      <c r="W2" s="13"/>
    </row>
    <row r="3" spans="1:24" s="12" customFormat="1">
      <c r="A3" s="12" t="s">
        <v>4</v>
      </c>
      <c r="B3" s="12" t="s">
        <v>498</v>
      </c>
      <c r="C3" s="12" t="s">
        <v>6</v>
      </c>
      <c r="D3" s="12" t="s">
        <v>499</v>
      </c>
      <c r="E3" s="12" t="s">
        <v>500</v>
      </c>
      <c r="F3" s="12" t="s">
        <v>501</v>
      </c>
      <c r="G3" s="12" t="s">
        <v>504</v>
      </c>
      <c r="H3" s="12" t="s">
        <v>503</v>
      </c>
      <c r="I3" s="12" t="s">
        <v>12</v>
      </c>
      <c r="J3" s="12" t="s">
        <v>13</v>
      </c>
      <c r="K3" s="12" t="s">
        <v>14</v>
      </c>
      <c r="L3" s="12" t="s">
        <v>15</v>
      </c>
      <c r="M3" s="12" t="s">
        <v>16</v>
      </c>
      <c r="N3" s="12" t="s">
        <v>17</v>
      </c>
      <c r="O3" s="12" t="s">
        <v>18</v>
      </c>
      <c r="P3" s="12" t="s">
        <v>19</v>
      </c>
      <c r="Q3" s="12" t="s">
        <v>505</v>
      </c>
      <c r="W3" s="13"/>
    </row>
    <row r="4" spans="1:24">
      <c r="A4" t="s">
        <v>494</v>
      </c>
    </row>
    <row r="5" spans="1:24">
      <c r="A5" t="s">
        <v>22</v>
      </c>
      <c r="B5" t="s">
        <v>23</v>
      </c>
      <c r="C5" t="s">
        <v>24</v>
      </c>
      <c r="D5">
        <v>6</v>
      </c>
      <c r="E5">
        <v>12</v>
      </c>
      <c r="F5">
        <v>1</v>
      </c>
      <c r="G5">
        <v>54.52</v>
      </c>
      <c r="H5">
        <v>57.886001586914063</v>
      </c>
      <c r="I5">
        <v>7.0983123779296884</v>
      </c>
      <c r="J5">
        <v>7.1880002021789551</v>
      </c>
      <c r="K5" t="s">
        <v>25</v>
      </c>
      <c r="L5">
        <v>0.96749997138977106</v>
      </c>
      <c r="M5">
        <v>54.52</v>
      </c>
      <c r="N5" t="b">
        <f>G5=M5</f>
        <v>1</v>
      </c>
      <c r="O5">
        <v>-4.8899999999999997</v>
      </c>
      <c r="P5">
        <v>-8.2309370040893555</v>
      </c>
      <c r="Q5" s="14">
        <v>7.0983123359484255</v>
      </c>
      <c r="R5">
        <v>54.52</v>
      </c>
      <c r="T5" s="7" t="s">
        <v>22</v>
      </c>
      <c r="U5" s="7" t="s">
        <v>23</v>
      </c>
      <c r="V5" s="6">
        <v>61.941001892089844</v>
      </c>
      <c r="W5" s="10">
        <f>(H5-V5)/V5</f>
        <v>-6.546552657059336E-2</v>
      </c>
      <c r="X5" t="b">
        <f>A5=T5</f>
        <v>1</v>
      </c>
    </row>
    <row r="6" spans="1:24">
      <c r="A6" t="s">
        <v>30</v>
      </c>
      <c r="B6" t="s">
        <v>31</v>
      </c>
      <c r="C6" t="s">
        <v>24</v>
      </c>
      <c r="D6">
        <v>2</v>
      </c>
      <c r="E6">
        <v>6</v>
      </c>
      <c r="F6">
        <v>2</v>
      </c>
      <c r="G6">
        <v>55.58</v>
      </c>
      <c r="H6">
        <v>70.305999755859375</v>
      </c>
      <c r="I6">
        <v>6.1460952758789063</v>
      </c>
      <c r="J6">
        <v>5.8689999580383301</v>
      </c>
      <c r="K6" t="s">
        <v>25</v>
      </c>
      <c r="L6">
        <v>0.77600002288818404</v>
      </c>
      <c r="M6">
        <v>55.58</v>
      </c>
      <c r="N6" t="b">
        <f t="shared" ref="N6:N69" si="0">G6=M6</f>
        <v>1</v>
      </c>
      <c r="O6">
        <v>-21.21</v>
      </c>
      <c r="P6">
        <v>-27.620782852172852</v>
      </c>
      <c r="Q6" s="14">
        <v>6.1460955188445112</v>
      </c>
      <c r="R6">
        <v>55.58</v>
      </c>
      <c r="T6" s="7" t="s">
        <v>30</v>
      </c>
      <c r="U6" s="7" t="s">
        <v>31</v>
      </c>
      <c r="V6" s="6">
        <v>80</v>
      </c>
      <c r="W6" s="10">
        <f>(H6-V6)/V6</f>
        <v>-0.12117500305175781</v>
      </c>
      <c r="X6" t="b">
        <f>A6=T6</f>
        <v>1</v>
      </c>
    </row>
    <row r="7" spans="1:24">
      <c r="A7" t="s">
        <v>28</v>
      </c>
      <c r="B7" t="s">
        <v>29</v>
      </c>
      <c r="C7" t="s">
        <v>24</v>
      </c>
      <c r="D7">
        <v>11</v>
      </c>
      <c r="E7">
        <v>2</v>
      </c>
      <c r="F7">
        <v>0</v>
      </c>
      <c r="G7">
        <v>30.62</v>
      </c>
      <c r="H7">
        <v>38.166999816894531</v>
      </c>
      <c r="I7">
        <v>3.919007301330566</v>
      </c>
      <c r="J7">
        <v>3.9830000400543213</v>
      </c>
      <c r="K7" t="s">
        <v>25</v>
      </c>
      <c r="L7">
        <v>0.30000001192092901</v>
      </c>
      <c r="M7">
        <v>30.62</v>
      </c>
      <c r="N7" t="b">
        <f t="shared" si="0"/>
        <v>1</v>
      </c>
      <c r="O7">
        <v>0.41999920000000002</v>
      </c>
      <c r="P7">
        <v>1.390728712081909</v>
      </c>
      <c r="Q7" s="14">
        <v>3.9190073405738595</v>
      </c>
      <c r="R7">
        <v>30.62</v>
      </c>
      <c r="T7" s="7" t="s">
        <v>28</v>
      </c>
      <c r="U7" s="7" t="s">
        <v>29</v>
      </c>
      <c r="V7" s="6">
        <v>39.458000183105469</v>
      </c>
      <c r="W7" s="10">
        <f>(H7-V7)/V7</f>
        <v>-3.2718342547012773E-2</v>
      </c>
      <c r="X7" t="b">
        <f>A7=T7</f>
        <v>1</v>
      </c>
    </row>
    <row r="8" spans="1:24">
      <c r="A8" t="s">
        <v>32</v>
      </c>
      <c r="B8" t="s">
        <v>33</v>
      </c>
      <c r="C8" t="s">
        <v>24</v>
      </c>
      <c r="D8">
        <v>16</v>
      </c>
      <c r="E8">
        <v>2</v>
      </c>
      <c r="F8">
        <v>1</v>
      </c>
      <c r="G8">
        <v>55.72</v>
      </c>
      <c r="H8">
        <v>72.820999145507813</v>
      </c>
      <c r="I8">
        <v>3.589375257492065</v>
      </c>
      <c r="J8">
        <v>3.6440000534057622</v>
      </c>
      <c r="K8" t="s">
        <v>25</v>
      </c>
      <c r="L8">
        <v>0.5</v>
      </c>
      <c r="M8">
        <v>55.72</v>
      </c>
      <c r="N8" t="b">
        <f t="shared" si="0"/>
        <v>1</v>
      </c>
      <c r="O8">
        <v>-7.6499990000000002</v>
      </c>
      <c r="P8">
        <v>-12.071954727172852</v>
      </c>
      <c r="Q8" s="14">
        <v>3.5893754486719311</v>
      </c>
      <c r="R8">
        <v>55.72</v>
      </c>
      <c r="T8" s="7" t="s">
        <v>32</v>
      </c>
      <c r="U8" s="7" t="s">
        <v>33</v>
      </c>
      <c r="V8" s="6">
        <v>75.730003356933594</v>
      </c>
      <c r="W8" s="10">
        <f>(H8-V8)/V8</f>
        <v>-3.8412836161051643E-2</v>
      </c>
      <c r="X8" t="b">
        <f>A8=T8</f>
        <v>1</v>
      </c>
    </row>
    <row r="9" spans="1:24">
      <c r="A9" t="s">
        <v>26</v>
      </c>
      <c r="B9" t="s">
        <v>27</v>
      </c>
      <c r="C9" t="s">
        <v>24</v>
      </c>
      <c r="D9">
        <v>15</v>
      </c>
      <c r="E9">
        <v>4</v>
      </c>
      <c r="F9">
        <v>0</v>
      </c>
      <c r="G9">
        <v>24.23</v>
      </c>
      <c r="H9">
        <v>27.403999328613281</v>
      </c>
      <c r="I9">
        <v>6.2088322639465332</v>
      </c>
      <c r="J9">
        <v>6.1440000534057617</v>
      </c>
      <c r="K9" t="s">
        <v>25</v>
      </c>
      <c r="L9">
        <v>0.36359998583793601</v>
      </c>
      <c r="M9">
        <v>24.23</v>
      </c>
      <c r="N9" t="b">
        <f t="shared" si="0"/>
        <v>1</v>
      </c>
      <c r="O9">
        <v>-1.899999</v>
      </c>
      <c r="P9">
        <v>-7.271334171295166</v>
      </c>
      <c r="Q9" s="14">
        <v>6.2088320878139465</v>
      </c>
      <c r="R9">
        <v>24.23</v>
      </c>
      <c r="T9" s="7" t="s">
        <v>26</v>
      </c>
      <c r="U9" s="7" t="s">
        <v>27</v>
      </c>
      <c r="V9" s="6">
        <v>28.437000274658203</v>
      </c>
      <c r="W9" s="10">
        <f>(H9-V9)/V9</f>
        <v>-3.6325946339898822E-2</v>
      </c>
      <c r="X9" t="b">
        <f>A9=T9</f>
        <v>1</v>
      </c>
    </row>
    <row r="10" spans="1:24">
      <c r="N10" t="b">
        <f t="shared" si="0"/>
        <v>1</v>
      </c>
      <c r="Q10" s="14"/>
      <c r="T10" s="7"/>
      <c r="U10" s="7"/>
      <c r="V10" s="6"/>
    </row>
    <row r="11" spans="1:24">
      <c r="N11" t="b">
        <f t="shared" si="0"/>
        <v>1</v>
      </c>
      <c r="Q11" s="14"/>
      <c r="T11" s="7"/>
      <c r="U11" s="7"/>
      <c r="V11" s="6"/>
    </row>
    <row r="12" spans="1:24">
      <c r="A12" t="s">
        <v>60</v>
      </c>
      <c r="B12" t="s">
        <v>61</v>
      </c>
      <c r="C12" t="s">
        <v>36</v>
      </c>
      <c r="D12">
        <v>4</v>
      </c>
      <c r="E12">
        <v>4</v>
      </c>
      <c r="F12">
        <v>1</v>
      </c>
      <c r="G12">
        <v>23.55</v>
      </c>
      <c r="H12">
        <v>32.125</v>
      </c>
      <c r="J12">
        <v>0</v>
      </c>
      <c r="K12" t="s">
        <v>59</v>
      </c>
      <c r="L12">
        <v>0</v>
      </c>
      <c r="M12">
        <v>23.55</v>
      </c>
      <c r="N12" t="b">
        <f t="shared" si="0"/>
        <v>1</v>
      </c>
      <c r="O12">
        <v>-23.8</v>
      </c>
      <c r="P12">
        <v>-50.263992309570313</v>
      </c>
      <c r="Q12" s="14" t="s">
        <v>493</v>
      </c>
      <c r="R12">
        <v>23.55</v>
      </c>
      <c r="T12" s="7" t="s">
        <v>60</v>
      </c>
      <c r="U12" s="7" t="s">
        <v>61</v>
      </c>
      <c r="V12" s="6">
        <v>34.375</v>
      </c>
      <c r="W12" s="10">
        <f t="shared" ref="W12:W25" si="1">(H12-V12)/V12</f>
        <v>-6.545454545454546E-2</v>
      </c>
      <c r="X12" t="b">
        <f t="shared" ref="X12:X25" si="2">A12=T12</f>
        <v>1</v>
      </c>
    </row>
    <row r="13" spans="1:24">
      <c r="A13" t="s">
        <v>51</v>
      </c>
      <c r="B13" t="s">
        <v>52</v>
      </c>
      <c r="C13" t="s">
        <v>36</v>
      </c>
      <c r="D13">
        <v>7</v>
      </c>
      <c r="E13">
        <v>5</v>
      </c>
      <c r="F13">
        <v>1</v>
      </c>
      <c r="G13">
        <v>144.81</v>
      </c>
      <c r="H13">
        <v>180.69999694824219</v>
      </c>
      <c r="I13">
        <v>4.764864444732666</v>
      </c>
      <c r="J13">
        <v>4.9060001373291025</v>
      </c>
      <c r="K13" t="s">
        <v>25</v>
      </c>
      <c r="L13">
        <v>1.7250000238418579</v>
      </c>
      <c r="M13">
        <v>144.81</v>
      </c>
      <c r="N13" t="b">
        <f t="shared" si="0"/>
        <v>1</v>
      </c>
      <c r="O13">
        <v>3.31</v>
      </c>
      <c r="P13">
        <v>2.3392210006713872</v>
      </c>
      <c r="Q13" s="14">
        <v>4.7648643708082536</v>
      </c>
      <c r="R13">
        <v>144.81</v>
      </c>
      <c r="T13" s="7" t="s">
        <v>51</v>
      </c>
      <c r="U13" s="7" t="s">
        <v>52</v>
      </c>
      <c r="V13" s="6">
        <v>182.8179931640625</v>
      </c>
      <c r="W13" s="10">
        <f t="shared" si="1"/>
        <v>-1.1585272210704139E-2</v>
      </c>
      <c r="X13" t="b">
        <f t="shared" si="2"/>
        <v>1</v>
      </c>
    </row>
    <row r="14" spans="1:24">
      <c r="A14" t="s">
        <v>39</v>
      </c>
      <c r="B14" t="s">
        <v>40</v>
      </c>
      <c r="C14" t="s">
        <v>36</v>
      </c>
      <c r="D14">
        <v>9</v>
      </c>
      <c r="E14">
        <v>5</v>
      </c>
      <c r="F14">
        <v>0</v>
      </c>
      <c r="G14">
        <v>95.96</v>
      </c>
      <c r="H14">
        <v>100.11499786376953</v>
      </c>
      <c r="I14">
        <v>0.295122981071472</v>
      </c>
      <c r="J14">
        <v>0.28369998931884804</v>
      </c>
      <c r="K14" t="s">
        <v>25</v>
      </c>
      <c r="L14">
        <v>7.0799998939037004E-2</v>
      </c>
      <c r="M14">
        <v>95.96</v>
      </c>
      <c r="N14" t="b">
        <f t="shared" si="0"/>
        <v>1</v>
      </c>
      <c r="O14">
        <v>16.77</v>
      </c>
      <c r="P14">
        <v>21.176912307739258</v>
      </c>
      <c r="Q14" s="14">
        <v>0.29512296348077249</v>
      </c>
      <c r="R14">
        <v>95.96</v>
      </c>
      <c r="T14" s="7" t="s">
        <v>39</v>
      </c>
      <c r="U14" s="7" t="s">
        <v>40</v>
      </c>
      <c r="V14" s="6">
        <v>100.11499786376953</v>
      </c>
      <c r="W14" s="10">
        <f t="shared" si="1"/>
        <v>0</v>
      </c>
      <c r="X14" t="b">
        <f t="shared" si="2"/>
        <v>1</v>
      </c>
    </row>
    <row r="15" spans="1:24">
      <c r="A15" t="s">
        <v>45</v>
      </c>
      <c r="B15" t="s">
        <v>46</v>
      </c>
      <c r="C15" t="s">
        <v>36</v>
      </c>
      <c r="D15">
        <v>19</v>
      </c>
      <c r="E15">
        <v>2</v>
      </c>
      <c r="F15">
        <v>0</v>
      </c>
      <c r="G15">
        <v>101.24</v>
      </c>
      <c r="H15">
        <v>139.22200012207031</v>
      </c>
      <c r="I15">
        <v>0.71118140220642101</v>
      </c>
      <c r="J15">
        <v>0.73769998550415006</v>
      </c>
      <c r="K15" t="s">
        <v>25</v>
      </c>
      <c r="L15">
        <v>0.18000000715255701</v>
      </c>
      <c r="M15">
        <v>101.24</v>
      </c>
      <c r="N15" t="b">
        <f t="shared" si="0"/>
        <v>1</v>
      </c>
      <c r="O15">
        <v>-1.990003</v>
      </c>
      <c r="P15">
        <v>-1.9277395009994511</v>
      </c>
      <c r="Q15" s="14">
        <v>0.71118137950437532</v>
      </c>
      <c r="R15">
        <v>101.24</v>
      </c>
      <c r="T15" s="7" t="s">
        <v>45</v>
      </c>
      <c r="U15" s="7" t="s">
        <v>46</v>
      </c>
      <c r="V15" s="6">
        <v>139.17900085449219</v>
      </c>
      <c r="W15" s="10">
        <f t="shared" si="1"/>
        <v>3.0894939117345402E-4</v>
      </c>
      <c r="X15" t="b">
        <f t="shared" si="2"/>
        <v>1</v>
      </c>
    </row>
    <row r="16" spans="1:24">
      <c r="A16" t="s">
        <v>55</v>
      </c>
      <c r="B16" t="s">
        <v>56</v>
      </c>
      <c r="C16" t="s">
        <v>36</v>
      </c>
      <c r="D16">
        <v>13</v>
      </c>
      <c r="E16">
        <v>1</v>
      </c>
      <c r="F16">
        <v>0</v>
      </c>
      <c r="G16">
        <v>45.42</v>
      </c>
      <c r="H16">
        <v>52.209999084472656</v>
      </c>
      <c r="I16">
        <v>2.2405178546905522</v>
      </c>
      <c r="J16">
        <v>2.2709999084472661</v>
      </c>
      <c r="K16" t="s">
        <v>25</v>
      </c>
      <c r="L16">
        <v>0.24946692591577802</v>
      </c>
      <c r="M16">
        <v>45.42</v>
      </c>
      <c r="N16" t="b">
        <f t="shared" si="0"/>
        <v>1</v>
      </c>
      <c r="O16">
        <v>8.3399979999999996</v>
      </c>
      <c r="P16">
        <v>22.491897583007813</v>
      </c>
      <c r="Q16" s="14">
        <v>2.240517862774317</v>
      </c>
      <c r="R16">
        <v>45.42</v>
      </c>
      <c r="T16" s="7" t="s">
        <v>55</v>
      </c>
      <c r="U16" s="7" t="s">
        <v>56</v>
      </c>
      <c r="V16" s="6">
        <v>49.347000122070313</v>
      </c>
      <c r="W16" s="10">
        <f t="shared" si="1"/>
        <v>5.8017690139625634E-2</v>
      </c>
      <c r="X16" t="b">
        <f t="shared" si="2"/>
        <v>1</v>
      </c>
    </row>
    <row r="17" spans="1:24">
      <c r="A17" t="s">
        <v>57</v>
      </c>
      <c r="B17" t="s">
        <v>58</v>
      </c>
      <c r="C17" t="s">
        <v>36</v>
      </c>
      <c r="D17">
        <v>2</v>
      </c>
      <c r="E17">
        <v>9</v>
      </c>
      <c r="F17">
        <v>2</v>
      </c>
      <c r="G17">
        <v>14.22</v>
      </c>
      <c r="H17">
        <v>17.030000686645508</v>
      </c>
      <c r="K17" t="s">
        <v>59</v>
      </c>
      <c r="L17">
        <v>0</v>
      </c>
      <c r="M17">
        <v>14.22</v>
      </c>
      <c r="N17" t="b">
        <f t="shared" si="0"/>
        <v>1</v>
      </c>
      <c r="O17">
        <v>-9.86</v>
      </c>
      <c r="P17">
        <v>-40.946842193603516</v>
      </c>
      <c r="Q17" s="14" t="s">
        <v>493</v>
      </c>
      <c r="R17">
        <v>14.22</v>
      </c>
      <c r="T17" s="7" t="s">
        <v>57</v>
      </c>
      <c r="U17" s="7" t="s">
        <v>58</v>
      </c>
      <c r="V17" s="6">
        <v>24.670999526977539</v>
      </c>
      <c r="W17" s="10">
        <f t="shared" si="1"/>
        <v>-0.30971581966010986</v>
      </c>
      <c r="X17" t="b">
        <f t="shared" si="2"/>
        <v>1</v>
      </c>
    </row>
    <row r="18" spans="1:24">
      <c r="A18" t="s">
        <v>37</v>
      </c>
      <c r="B18" t="s">
        <v>38</v>
      </c>
      <c r="C18" t="s">
        <v>36</v>
      </c>
      <c r="D18">
        <v>6</v>
      </c>
      <c r="E18">
        <v>0</v>
      </c>
      <c r="F18">
        <v>0</v>
      </c>
      <c r="G18">
        <v>63.94</v>
      </c>
      <c r="H18">
        <v>88.666999816894531</v>
      </c>
      <c r="I18">
        <v>1.3762903213500981</v>
      </c>
      <c r="J18">
        <v>1.654999971389771</v>
      </c>
      <c r="K18" t="s">
        <v>25</v>
      </c>
      <c r="L18">
        <v>0.21999999880790702</v>
      </c>
      <c r="M18">
        <v>63.94</v>
      </c>
      <c r="N18" t="b">
        <f t="shared" si="0"/>
        <v>1</v>
      </c>
      <c r="O18">
        <v>2.6400009999999998</v>
      </c>
      <c r="P18">
        <v>4.3066873550415039</v>
      </c>
      <c r="Q18" s="14">
        <v>1.3762902646725501</v>
      </c>
      <c r="R18">
        <v>63.94</v>
      </c>
      <c r="T18" s="7" t="s">
        <v>37</v>
      </c>
      <c r="U18" s="7" t="s">
        <v>38</v>
      </c>
      <c r="V18" s="6">
        <v>89.333000183105469</v>
      </c>
      <c r="W18" s="10">
        <f t="shared" si="1"/>
        <v>-7.4552557828108249E-3</v>
      </c>
      <c r="X18" t="b">
        <f t="shared" si="2"/>
        <v>1</v>
      </c>
    </row>
    <row r="19" spans="1:24">
      <c r="A19" t="s">
        <v>53</v>
      </c>
      <c r="B19" t="s">
        <v>54</v>
      </c>
      <c r="C19" t="s">
        <v>36</v>
      </c>
      <c r="D19">
        <v>11</v>
      </c>
      <c r="E19">
        <v>10</v>
      </c>
      <c r="F19">
        <v>1</v>
      </c>
      <c r="G19">
        <v>73.13</v>
      </c>
      <c r="H19">
        <v>88.787002563476563</v>
      </c>
      <c r="I19">
        <v>3.4414770603179932</v>
      </c>
      <c r="J19">
        <v>3.586999893188477</v>
      </c>
      <c r="K19" t="s">
        <v>25</v>
      </c>
      <c r="L19">
        <v>0.61696121119201208</v>
      </c>
      <c r="M19">
        <v>73.13</v>
      </c>
      <c r="N19" t="b">
        <f t="shared" si="0"/>
        <v>1</v>
      </c>
      <c r="O19">
        <v>-2.9299979999999999</v>
      </c>
      <c r="P19">
        <v>-3.8522224426269531</v>
      </c>
      <c r="Q19" s="14">
        <v>3.4414768284198183</v>
      </c>
      <c r="R19">
        <v>73.13</v>
      </c>
      <c r="T19" s="7" t="s">
        <v>53</v>
      </c>
      <c r="U19" s="7" t="s">
        <v>54</v>
      </c>
      <c r="V19" s="6">
        <v>88.199996948242188</v>
      </c>
      <c r="W19" s="10">
        <f t="shared" si="1"/>
        <v>6.655392693254214E-3</v>
      </c>
      <c r="X19" t="b">
        <f t="shared" si="2"/>
        <v>1</v>
      </c>
    </row>
    <row r="20" spans="1:24">
      <c r="A20" t="s">
        <v>41</v>
      </c>
      <c r="B20" t="s">
        <v>42</v>
      </c>
      <c r="C20" t="s">
        <v>36</v>
      </c>
      <c r="D20">
        <v>3</v>
      </c>
      <c r="E20">
        <v>4</v>
      </c>
      <c r="F20">
        <v>0</v>
      </c>
      <c r="G20">
        <v>54.13</v>
      </c>
      <c r="H20">
        <v>68.570999145507813</v>
      </c>
      <c r="I20">
        <v>1.8474043607711792</v>
      </c>
      <c r="J20">
        <v>1.873000025749207</v>
      </c>
      <c r="K20" t="s">
        <v>25</v>
      </c>
      <c r="L20">
        <v>0</v>
      </c>
      <c r="M20">
        <v>54.13</v>
      </c>
      <c r="N20" t="b">
        <f t="shared" si="0"/>
        <v>1</v>
      </c>
      <c r="O20">
        <v>-2.94</v>
      </c>
      <c r="P20">
        <v>-5.1515660285949707</v>
      </c>
      <c r="Q20" s="14">
        <v>1.8474043968224643</v>
      </c>
      <c r="R20">
        <v>54.13</v>
      </c>
      <c r="T20" s="7" t="s">
        <v>41</v>
      </c>
      <c r="U20" s="7" t="s">
        <v>42</v>
      </c>
      <c r="V20" s="6">
        <v>72.786003112792969</v>
      </c>
      <c r="W20" s="10">
        <f t="shared" si="1"/>
        <v>-5.7909540117945031E-2</v>
      </c>
      <c r="X20" t="b">
        <f t="shared" si="2"/>
        <v>1</v>
      </c>
    </row>
    <row r="21" spans="1:24">
      <c r="A21" t="s">
        <v>62</v>
      </c>
      <c r="B21" t="s">
        <v>63</v>
      </c>
      <c r="C21" t="s">
        <v>36</v>
      </c>
      <c r="D21">
        <v>9</v>
      </c>
      <c r="E21">
        <v>0</v>
      </c>
      <c r="F21">
        <v>0</v>
      </c>
      <c r="G21">
        <v>25.51</v>
      </c>
      <c r="H21">
        <v>39.25</v>
      </c>
      <c r="I21">
        <v>1.568012595176697</v>
      </c>
      <c r="J21">
        <v>1.6180000305175781</v>
      </c>
      <c r="K21" t="s">
        <v>25</v>
      </c>
      <c r="L21">
        <v>0.10000000149011601</v>
      </c>
      <c r="M21">
        <v>25.51</v>
      </c>
      <c r="N21" t="b">
        <f t="shared" si="0"/>
        <v>1</v>
      </c>
      <c r="O21">
        <v>-13.62</v>
      </c>
      <c r="P21">
        <v>-34.807056427001953</v>
      </c>
      <c r="Q21" s="14">
        <v>1.5680125674655605</v>
      </c>
      <c r="R21">
        <v>25.51</v>
      </c>
      <c r="T21" s="7" t="s">
        <v>62</v>
      </c>
      <c r="U21" s="7" t="s">
        <v>63</v>
      </c>
      <c r="V21" s="6">
        <v>40.25</v>
      </c>
      <c r="W21" s="10">
        <f t="shared" si="1"/>
        <v>-2.4844720496894408E-2</v>
      </c>
      <c r="X21" t="b">
        <f t="shared" si="2"/>
        <v>1</v>
      </c>
    </row>
    <row r="22" spans="1:24">
      <c r="A22" t="s">
        <v>34</v>
      </c>
      <c r="B22" t="s">
        <v>35</v>
      </c>
      <c r="C22" t="s">
        <v>36</v>
      </c>
      <c r="D22">
        <v>8</v>
      </c>
      <c r="E22">
        <v>1</v>
      </c>
      <c r="F22">
        <v>0</v>
      </c>
      <c r="G22">
        <v>17.68</v>
      </c>
      <c r="H22">
        <v>28.687999725341797</v>
      </c>
      <c r="I22">
        <v>2.5791854858398442</v>
      </c>
      <c r="J22">
        <v>3.1170001029968262</v>
      </c>
      <c r="K22" t="s">
        <v>25</v>
      </c>
      <c r="L22">
        <v>0.153081304695423</v>
      </c>
      <c r="M22">
        <v>17.68</v>
      </c>
      <c r="N22" t="b">
        <f t="shared" si="0"/>
        <v>1</v>
      </c>
      <c r="O22">
        <v>-8.17</v>
      </c>
      <c r="P22">
        <v>-31.605415344238281</v>
      </c>
      <c r="Q22" s="14">
        <v>2.5791855217105124</v>
      </c>
      <c r="R22">
        <v>17.68</v>
      </c>
      <c r="T22" s="7" t="s">
        <v>34</v>
      </c>
      <c r="U22" s="7" t="s">
        <v>35</v>
      </c>
      <c r="V22" s="6">
        <v>32.562000274658203</v>
      </c>
      <c r="W22" s="10">
        <f t="shared" si="1"/>
        <v>-0.11897305192062778</v>
      </c>
      <c r="X22" t="b">
        <f t="shared" si="2"/>
        <v>1</v>
      </c>
    </row>
    <row r="23" spans="1:24">
      <c r="A23" t="s">
        <v>43</v>
      </c>
      <c r="B23" t="s">
        <v>44</v>
      </c>
      <c r="C23" t="s">
        <v>36</v>
      </c>
      <c r="D23">
        <v>20</v>
      </c>
      <c r="E23">
        <v>12</v>
      </c>
      <c r="F23">
        <v>1</v>
      </c>
      <c r="G23">
        <v>92.68</v>
      </c>
      <c r="H23">
        <v>105.48600006103516</v>
      </c>
      <c r="I23">
        <v>3.2468278408050542</v>
      </c>
      <c r="J23">
        <v>3.1970000267028809</v>
      </c>
      <c r="K23" t="s">
        <v>25</v>
      </c>
      <c r="L23">
        <v>0.73767101598858809</v>
      </c>
      <c r="M23">
        <v>92.68</v>
      </c>
      <c r="N23" t="b">
        <f t="shared" si="0"/>
        <v>1</v>
      </c>
      <c r="O23">
        <v>5.1100000000000003</v>
      </c>
      <c r="P23">
        <v>5.8353323936462402</v>
      </c>
      <c r="Q23" s="14">
        <v>3.2468278396731569</v>
      </c>
      <c r="R23">
        <v>92.68</v>
      </c>
      <c r="T23" s="7" t="s">
        <v>43</v>
      </c>
      <c r="U23" s="7" t="s">
        <v>44</v>
      </c>
      <c r="V23" s="6">
        <v>108.60399627685547</v>
      </c>
      <c r="W23" s="10">
        <f t="shared" si="1"/>
        <v>-2.8709774250588849E-2</v>
      </c>
      <c r="X23" t="b">
        <f t="shared" si="2"/>
        <v>1</v>
      </c>
    </row>
    <row r="24" spans="1:24">
      <c r="A24" t="s">
        <v>49</v>
      </c>
      <c r="B24" t="s">
        <v>50</v>
      </c>
      <c r="C24" t="s">
        <v>36</v>
      </c>
      <c r="D24">
        <v>8</v>
      </c>
      <c r="E24">
        <v>0</v>
      </c>
      <c r="F24">
        <v>0</v>
      </c>
      <c r="G24">
        <v>34.33</v>
      </c>
      <c r="H24">
        <v>49.5</v>
      </c>
      <c r="I24">
        <v>0.6990969181060791</v>
      </c>
      <c r="J24">
        <v>0.97079998254776012</v>
      </c>
      <c r="K24" t="s">
        <v>25</v>
      </c>
      <c r="L24">
        <v>8.0473198201284013E-2</v>
      </c>
      <c r="M24">
        <v>34.33</v>
      </c>
      <c r="N24" t="b">
        <f t="shared" si="0"/>
        <v>1</v>
      </c>
      <c r="O24">
        <v>1.01</v>
      </c>
      <c r="P24">
        <v>3.0312190055847168</v>
      </c>
      <c r="Q24" s="14">
        <v>0.69909698408267407</v>
      </c>
      <c r="R24">
        <v>34.33</v>
      </c>
      <c r="T24" s="7" t="s">
        <v>49</v>
      </c>
      <c r="U24" s="7" t="s">
        <v>50</v>
      </c>
      <c r="V24" s="6">
        <v>49.111000061035156</v>
      </c>
      <c r="W24" s="10">
        <f t="shared" si="1"/>
        <v>7.9208311474291831E-3</v>
      </c>
      <c r="X24" t="b">
        <f t="shared" si="2"/>
        <v>1</v>
      </c>
    </row>
    <row r="25" spans="1:24">
      <c r="A25" t="s">
        <v>47</v>
      </c>
      <c r="B25" t="s">
        <v>48</v>
      </c>
      <c r="C25" t="s">
        <v>36</v>
      </c>
      <c r="D25">
        <v>4</v>
      </c>
      <c r="E25">
        <v>2</v>
      </c>
      <c r="F25">
        <v>0</v>
      </c>
      <c r="G25">
        <v>23.03</v>
      </c>
      <c r="H25">
        <v>28.5</v>
      </c>
      <c r="I25">
        <v>4.1163697242736816</v>
      </c>
      <c r="J25">
        <v>4.2350001335144043</v>
      </c>
      <c r="K25" t="s">
        <v>25</v>
      </c>
      <c r="L25">
        <v>0.23700000345706901</v>
      </c>
      <c r="M25">
        <v>23.03</v>
      </c>
      <c r="N25" t="b">
        <f t="shared" si="0"/>
        <v>1</v>
      </c>
      <c r="O25">
        <v>5.0000459999999997E-2</v>
      </c>
      <c r="P25">
        <v>0.21758548915386203</v>
      </c>
      <c r="Q25" s="14">
        <v>4.1163700122808411</v>
      </c>
      <c r="R25">
        <v>23.03</v>
      </c>
      <c r="T25" s="7" t="s">
        <v>47</v>
      </c>
      <c r="U25" s="7" t="s">
        <v>48</v>
      </c>
      <c r="V25" s="6">
        <v>29.833000183105469</v>
      </c>
      <c r="W25" s="10">
        <f t="shared" si="1"/>
        <v>-4.4682069350180591E-2</v>
      </c>
      <c r="X25" t="b">
        <f t="shared" si="2"/>
        <v>1</v>
      </c>
    </row>
    <row r="26" spans="1:24">
      <c r="N26" t="b">
        <f t="shared" si="0"/>
        <v>1</v>
      </c>
      <c r="Q26" s="14"/>
      <c r="T26" s="7"/>
      <c r="U26" s="7"/>
      <c r="V26" s="6"/>
    </row>
    <row r="27" spans="1:24">
      <c r="N27" t="b">
        <f t="shared" si="0"/>
        <v>1</v>
      </c>
      <c r="Q27" s="14"/>
      <c r="T27" s="7"/>
      <c r="U27" s="7"/>
      <c r="V27" s="6"/>
    </row>
    <row r="28" spans="1:24">
      <c r="A28" t="s">
        <v>77</v>
      </c>
      <c r="B28" t="s">
        <v>78</v>
      </c>
      <c r="C28" t="s">
        <v>66</v>
      </c>
      <c r="D28">
        <v>15</v>
      </c>
      <c r="E28">
        <v>2</v>
      </c>
      <c r="F28">
        <v>0</v>
      </c>
      <c r="G28">
        <v>76.8</v>
      </c>
      <c r="H28">
        <v>82.932998657226563</v>
      </c>
      <c r="I28">
        <v>0.72916662693023704</v>
      </c>
      <c r="J28">
        <v>0.87099999189376809</v>
      </c>
      <c r="K28" t="s">
        <v>25</v>
      </c>
      <c r="L28">
        <v>0.18701130079619602</v>
      </c>
      <c r="M28">
        <v>76.8</v>
      </c>
      <c r="N28" t="b">
        <f t="shared" si="0"/>
        <v>1</v>
      </c>
      <c r="O28">
        <v>17.3</v>
      </c>
      <c r="P28">
        <v>29.07563591003418</v>
      </c>
      <c r="Q28" s="14">
        <v>0.72916666977107525</v>
      </c>
      <c r="R28">
        <v>76.8</v>
      </c>
      <c r="T28" s="7" t="s">
        <v>77</v>
      </c>
      <c r="U28" s="7" t="s">
        <v>78</v>
      </c>
      <c r="V28" s="6">
        <v>79.199996948242188</v>
      </c>
      <c r="W28" s="10">
        <f t="shared" ref="W28:W38" si="3">(H28-V28)/V28</f>
        <v>4.713386177809982E-2</v>
      </c>
      <c r="X28" t="b">
        <f t="shared" ref="X28:X38" si="4">A28=T28</f>
        <v>1</v>
      </c>
    </row>
    <row r="29" spans="1:24">
      <c r="A29" t="s">
        <v>67</v>
      </c>
      <c r="B29" t="s">
        <v>68</v>
      </c>
      <c r="C29" t="s">
        <v>66</v>
      </c>
      <c r="D29">
        <v>5</v>
      </c>
      <c r="E29">
        <v>2</v>
      </c>
      <c r="F29">
        <v>1</v>
      </c>
      <c r="G29">
        <v>39.659999999999997</v>
      </c>
      <c r="H29">
        <v>43.285999298095703</v>
      </c>
      <c r="I29">
        <v>1.840645551681519</v>
      </c>
      <c r="J29">
        <v>1.842000007629395</v>
      </c>
      <c r="K29" t="s">
        <v>25</v>
      </c>
      <c r="L29">
        <v>0.18299999833107</v>
      </c>
      <c r="M29">
        <v>39.659999999999997</v>
      </c>
      <c r="N29" t="b">
        <f t="shared" si="0"/>
        <v>1</v>
      </c>
      <c r="O29">
        <v>4</v>
      </c>
      <c r="P29">
        <v>11.217049598693848</v>
      </c>
      <c r="Q29" s="14">
        <v>1.8406455347289117</v>
      </c>
      <c r="R29">
        <v>39.659999999999997</v>
      </c>
      <c r="T29" s="7" t="s">
        <v>67</v>
      </c>
      <c r="U29" s="7" t="s">
        <v>68</v>
      </c>
      <c r="V29" s="6">
        <v>43.285999298095703</v>
      </c>
      <c r="W29" s="10">
        <f t="shared" si="3"/>
        <v>0</v>
      </c>
      <c r="X29" t="b">
        <f t="shared" si="4"/>
        <v>1</v>
      </c>
    </row>
    <row r="30" spans="1:24">
      <c r="A30" t="s">
        <v>85</v>
      </c>
      <c r="B30" t="s">
        <v>86</v>
      </c>
      <c r="C30" t="s">
        <v>66</v>
      </c>
      <c r="D30">
        <v>8</v>
      </c>
      <c r="E30">
        <v>2</v>
      </c>
      <c r="F30">
        <v>0</v>
      </c>
      <c r="G30">
        <v>26.57</v>
      </c>
      <c r="H30">
        <v>38.900001525878906</v>
      </c>
      <c r="I30">
        <v>2.8603687286376953</v>
      </c>
      <c r="J30">
        <v>3.0729999542236328</v>
      </c>
      <c r="K30" t="s">
        <v>25</v>
      </c>
      <c r="L30">
        <v>0.18999999761581401</v>
      </c>
      <c r="M30">
        <v>26.57</v>
      </c>
      <c r="N30" t="b">
        <f t="shared" si="0"/>
        <v>1</v>
      </c>
      <c r="O30">
        <v>-8.52</v>
      </c>
      <c r="P30">
        <v>-24.280422210693359</v>
      </c>
      <c r="Q30" s="14">
        <v>2.8603688011413504</v>
      </c>
      <c r="R30">
        <v>26.57</v>
      </c>
      <c r="T30" s="7" t="s">
        <v>85</v>
      </c>
      <c r="U30" s="7" t="s">
        <v>86</v>
      </c>
      <c r="V30" s="6">
        <v>41.099998474121094</v>
      </c>
      <c r="W30" s="10">
        <f t="shared" si="3"/>
        <v>-5.3527908270542421E-2</v>
      </c>
      <c r="X30" t="b">
        <f t="shared" si="4"/>
        <v>1</v>
      </c>
    </row>
    <row r="31" spans="1:24">
      <c r="A31" t="s">
        <v>79</v>
      </c>
      <c r="B31" t="s">
        <v>80</v>
      </c>
      <c r="C31" t="s">
        <v>66</v>
      </c>
      <c r="D31">
        <v>6</v>
      </c>
      <c r="E31">
        <v>5</v>
      </c>
      <c r="F31">
        <v>1</v>
      </c>
      <c r="G31">
        <v>119.57</v>
      </c>
      <c r="H31">
        <v>130.25</v>
      </c>
      <c r="I31">
        <v>1.492013096809387</v>
      </c>
      <c r="J31">
        <v>1.483999967575073</v>
      </c>
      <c r="K31" t="s">
        <v>25</v>
      </c>
      <c r="L31">
        <v>0.44600000977516202</v>
      </c>
      <c r="M31">
        <v>119.57</v>
      </c>
      <c r="N31" t="b">
        <f t="shared" si="0"/>
        <v>1</v>
      </c>
      <c r="O31">
        <v>-0.1500012</v>
      </c>
      <c r="P31">
        <v>-0.12529362738132502</v>
      </c>
      <c r="Q31" s="14">
        <v>1.4920130794519086</v>
      </c>
      <c r="R31">
        <v>119.57</v>
      </c>
      <c r="T31" s="7" t="s">
        <v>79</v>
      </c>
      <c r="U31" s="7" t="s">
        <v>80</v>
      </c>
      <c r="V31" s="6">
        <v>134.10000610351563</v>
      </c>
      <c r="W31" s="10">
        <f t="shared" si="3"/>
        <v>-2.8709962179596735E-2</v>
      </c>
      <c r="X31" t="b">
        <f t="shared" si="4"/>
        <v>1</v>
      </c>
    </row>
    <row r="32" spans="1:24">
      <c r="A32" t="s">
        <v>81</v>
      </c>
      <c r="B32" t="s">
        <v>82</v>
      </c>
      <c r="C32" t="s">
        <v>66</v>
      </c>
      <c r="D32">
        <v>6</v>
      </c>
      <c r="E32">
        <v>0</v>
      </c>
      <c r="F32">
        <v>0</v>
      </c>
      <c r="G32">
        <v>25.58</v>
      </c>
      <c r="H32">
        <v>35.333000183105469</v>
      </c>
      <c r="I32">
        <v>3.2838153839111328</v>
      </c>
      <c r="J32">
        <v>3.3229999542236328</v>
      </c>
      <c r="K32" t="s">
        <v>25</v>
      </c>
      <c r="L32">
        <v>0.20999999344348902</v>
      </c>
      <c r="M32">
        <v>25.58</v>
      </c>
      <c r="N32" t="b">
        <f t="shared" si="0"/>
        <v>1</v>
      </c>
      <c r="O32">
        <v>1.129999</v>
      </c>
      <c r="P32">
        <v>4.6216731071472168</v>
      </c>
      <c r="Q32" s="14">
        <v>3.2838153783188289</v>
      </c>
      <c r="R32">
        <v>25.58</v>
      </c>
      <c r="T32" s="7" t="s">
        <v>81</v>
      </c>
      <c r="U32" s="7" t="s">
        <v>82</v>
      </c>
      <c r="V32" s="6">
        <v>37</v>
      </c>
      <c r="W32" s="10">
        <f t="shared" si="3"/>
        <v>-4.50540491052576E-2</v>
      </c>
      <c r="X32" t="b">
        <f t="shared" si="4"/>
        <v>1</v>
      </c>
    </row>
    <row r="33" spans="1:24">
      <c r="A33" t="s">
        <v>69</v>
      </c>
      <c r="B33" t="s">
        <v>70</v>
      </c>
      <c r="C33" t="s">
        <v>66</v>
      </c>
      <c r="D33">
        <v>1</v>
      </c>
      <c r="E33">
        <v>10</v>
      </c>
      <c r="F33">
        <v>0</v>
      </c>
      <c r="G33">
        <v>73.33</v>
      </c>
      <c r="H33">
        <v>77.400001525878906</v>
      </c>
      <c r="I33">
        <v>1.65007495880127</v>
      </c>
      <c r="J33">
        <v>1.654999971389771</v>
      </c>
      <c r="K33" t="s">
        <v>25</v>
      </c>
      <c r="L33">
        <v>0.302500009536743</v>
      </c>
      <c r="M33">
        <v>73.33</v>
      </c>
      <c r="N33" t="b">
        <f t="shared" si="0"/>
        <v>1</v>
      </c>
      <c r="O33">
        <v>-1.640001</v>
      </c>
      <c r="P33">
        <v>-2.1875407695770259</v>
      </c>
      <c r="Q33" s="14">
        <v>1.6500750554302095</v>
      </c>
      <c r="R33">
        <v>73.33</v>
      </c>
      <c r="T33" s="7" t="s">
        <v>69</v>
      </c>
      <c r="U33" s="7" t="s">
        <v>70</v>
      </c>
      <c r="V33" s="6">
        <v>77.599998474121094</v>
      </c>
      <c r="W33" s="10">
        <f t="shared" si="3"/>
        <v>-2.5772803115309945E-3</v>
      </c>
      <c r="X33" t="b">
        <f t="shared" si="4"/>
        <v>1</v>
      </c>
    </row>
    <row r="34" spans="1:24">
      <c r="A34" t="s">
        <v>64</v>
      </c>
      <c r="B34" t="s">
        <v>65</v>
      </c>
      <c r="C34" t="s">
        <v>66</v>
      </c>
      <c r="D34">
        <v>1</v>
      </c>
      <c r="E34">
        <v>3</v>
      </c>
      <c r="F34">
        <v>0</v>
      </c>
      <c r="G34">
        <v>36.68</v>
      </c>
      <c r="H34">
        <v>38.75</v>
      </c>
      <c r="I34">
        <v>4.2529988288879395</v>
      </c>
      <c r="J34">
        <v>4.2690000534057617</v>
      </c>
      <c r="K34" t="s">
        <v>25</v>
      </c>
      <c r="L34">
        <v>0.37999999523162803</v>
      </c>
      <c r="M34">
        <v>36.68</v>
      </c>
      <c r="N34" t="b">
        <f t="shared" si="0"/>
        <v>1</v>
      </c>
      <c r="O34">
        <v>1.1100000000000001</v>
      </c>
      <c r="P34">
        <v>3.120609045028687</v>
      </c>
      <c r="Q34" s="14">
        <v>4.2529987534883889</v>
      </c>
      <c r="R34">
        <v>36.68</v>
      </c>
      <c r="T34" s="7" t="s">
        <v>64</v>
      </c>
      <c r="U34" s="7" t="s">
        <v>65</v>
      </c>
      <c r="V34" s="6">
        <v>38.75</v>
      </c>
      <c r="W34" s="10">
        <f t="shared" si="3"/>
        <v>0</v>
      </c>
      <c r="X34" t="b">
        <f t="shared" si="4"/>
        <v>1</v>
      </c>
    </row>
    <row r="35" spans="1:24">
      <c r="A35" t="s">
        <v>73</v>
      </c>
      <c r="B35" t="s">
        <v>74</v>
      </c>
      <c r="C35" t="s">
        <v>66</v>
      </c>
      <c r="D35">
        <v>5</v>
      </c>
      <c r="E35">
        <v>4</v>
      </c>
      <c r="F35">
        <v>0</v>
      </c>
      <c r="G35">
        <v>92.93</v>
      </c>
      <c r="H35">
        <v>122.22200012207031</v>
      </c>
      <c r="I35">
        <v>3.3143224716186519</v>
      </c>
      <c r="J35">
        <v>3.4140000343322749</v>
      </c>
      <c r="K35" t="s">
        <v>25</v>
      </c>
      <c r="L35">
        <v>0.769999980926514</v>
      </c>
      <c r="M35">
        <v>92.93</v>
      </c>
      <c r="N35" t="b">
        <f t="shared" si="0"/>
        <v>1</v>
      </c>
      <c r="O35">
        <v>10.65</v>
      </c>
      <c r="P35">
        <v>12.943609237670898</v>
      </c>
      <c r="Q35" s="14">
        <v>3.3143225263166411</v>
      </c>
      <c r="R35">
        <v>92.93</v>
      </c>
      <c r="T35" s="7" t="s">
        <v>73</v>
      </c>
      <c r="U35" s="7" t="s">
        <v>74</v>
      </c>
      <c r="V35" s="6">
        <v>122.77799987792969</v>
      </c>
      <c r="W35" s="10">
        <f t="shared" si="3"/>
        <v>-4.5284966069830913E-3</v>
      </c>
      <c r="X35" t="b">
        <f t="shared" si="4"/>
        <v>1</v>
      </c>
    </row>
    <row r="36" spans="1:24">
      <c r="A36" t="s">
        <v>83</v>
      </c>
      <c r="B36" t="s">
        <v>84</v>
      </c>
      <c r="C36" t="s">
        <v>66</v>
      </c>
      <c r="D36">
        <v>6</v>
      </c>
      <c r="E36">
        <v>2</v>
      </c>
      <c r="F36">
        <v>0</v>
      </c>
      <c r="G36">
        <v>20.2</v>
      </c>
      <c r="H36">
        <v>26.604999542236328</v>
      </c>
      <c r="I36">
        <v>2.1668119430541992</v>
      </c>
      <c r="J36">
        <v>2.1649999618530269</v>
      </c>
      <c r="K36" t="s">
        <v>25</v>
      </c>
      <c r="L36">
        <v>0.10729759760171201</v>
      </c>
      <c r="M36">
        <v>20.2</v>
      </c>
      <c r="N36" t="b">
        <f t="shared" si="0"/>
        <v>1</v>
      </c>
      <c r="O36">
        <v>-0.82000050000000002</v>
      </c>
      <c r="P36">
        <v>-3.9010450839996342</v>
      </c>
      <c r="Q36" s="14">
        <v>2.1668119300710091</v>
      </c>
      <c r="R36">
        <v>20.2</v>
      </c>
      <c r="T36" s="7" t="s">
        <v>83</v>
      </c>
      <c r="U36" s="7" t="s">
        <v>84</v>
      </c>
      <c r="V36" s="6">
        <v>26.268999099731445</v>
      </c>
      <c r="W36" s="10">
        <f t="shared" si="3"/>
        <v>1.2790759222657929E-2</v>
      </c>
      <c r="X36" t="b">
        <f t="shared" si="4"/>
        <v>1</v>
      </c>
    </row>
    <row r="37" spans="1:24">
      <c r="A37" t="s">
        <v>75</v>
      </c>
      <c r="B37" t="s">
        <v>76</v>
      </c>
      <c r="C37" t="s">
        <v>66</v>
      </c>
      <c r="D37">
        <v>7</v>
      </c>
      <c r="E37">
        <v>4</v>
      </c>
      <c r="F37">
        <v>1</v>
      </c>
      <c r="G37">
        <v>28.86</v>
      </c>
      <c r="H37">
        <v>34.590999603271484</v>
      </c>
      <c r="I37">
        <v>2.5641026496887211</v>
      </c>
      <c r="J37">
        <v>2.601000070571899</v>
      </c>
      <c r="K37" t="s">
        <v>25</v>
      </c>
      <c r="L37">
        <v>0.18500000238418601</v>
      </c>
      <c r="M37">
        <v>28.86</v>
      </c>
      <c r="N37" t="b">
        <f t="shared" si="0"/>
        <v>1</v>
      </c>
      <c r="O37">
        <v>-4.66</v>
      </c>
      <c r="P37">
        <v>-13.90214729309082</v>
      </c>
      <c r="Q37" s="14">
        <v>2.5641025971474121</v>
      </c>
      <c r="R37">
        <v>28.86</v>
      </c>
      <c r="T37" s="7" t="s">
        <v>75</v>
      </c>
      <c r="U37" s="7" t="s">
        <v>76</v>
      </c>
      <c r="V37" s="6">
        <v>34.590999603271484</v>
      </c>
      <c r="W37" s="10">
        <f t="shared" si="3"/>
        <v>0</v>
      </c>
      <c r="X37" t="b">
        <f t="shared" si="4"/>
        <v>1</v>
      </c>
    </row>
    <row r="38" spans="1:24">
      <c r="A38" t="s">
        <v>71</v>
      </c>
      <c r="B38" t="s">
        <v>72</v>
      </c>
      <c r="C38" t="s">
        <v>66</v>
      </c>
      <c r="D38">
        <v>5</v>
      </c>
      <c r="E38">
        <v>3</v>
      </c>
      <c r="F38">
        <v>0</v>
      </c>
      <c r="G38">
        <v>160.83000000000001</v>
      </c>
      <c r="H38">
        <v>168</v>
      </c>
      <c r="I38">
        <v>1.7733010053634639</v>
      </c>
      <c r="J38">
        <v>1.776000022888184</v>
      </c>
      <c r="K38" t="s">
        <v>25</v>
      </c>
      <c r="L38">
        <v>0.71299999952316306</v>
      </c>
      <c r="M38">
        <v>160.83000000000001</v>
      </c>
      <c r="N38" t="b">
        <f t="shared" si="0"/>
        <v>1</v>
      </c>
      <c r="O38">
        <v>-7.160005</v>
      </c>
      <c r="P38">
        <v>-4.2621603012084961</v>
      </c>
      <c r="Q38" s="14">
        <v>1.7733009998710758</v>
      </c>
      <c r="R38">
        <v>160.83000000000001</v>
      </c>
      <c r="T38" s="7" t="s">
        <v>71</v>
      </c>
      <c r="U38" s="7" t="s">
        <v>72</v>
      </c>
      <c r="V38" s="6">
        <v>191.57099914550781</v>
      </c>
      <c r="W38" s="10">
        <f t="shared" si="3"/>
        <v>-0.12304053980323218</v>
      </c>
      <c r="X38" t="b">
        <f t="shared" si="4"/>
        <v>1</v>
      </c>
    </row>
    <row r="39" spans="1:24">
      <c r="N39" t="b">
        <f t="shared" si="0"/>
        <v>1</v>
      </c>
      <c r="Q39" s="14"/>
      <c r="T39" s="7"/>
      <c r="U39" s="7"/>
      <c r="V39" s="6"/>
    </row>
    <row r="40" spans="1:24">
      <c r="N40" t="b">
        <f t="shared" si="0"/>
        <v>1</v>
      </c>
      <c r="Q40" s="14"/>
      <c r="T40" s="7"/>
      <c r="U40" s="7"/>
      <c r="V40" s="6"/>
    </row>
    <row r="41" spans="1:24">
      <c r="A41" t="s">
        <v>120</v>
      </c>
      <c r="B41" t="s">
        <v>121</v>
      </c>
      <c r="C41" t="s">
        <v>89</v>
      </c>
      <c r="D41">
        <v>10</v>
      </c>
      <c r="E41">
        <v>3</v>
      </c>
      <c r="F41">
        <v>0</v>
      </c>
      <c r="G41">
        <v>10.33</v>
      </c>
      <c r="H41">
        <v>12.86400032043457</v>
      </c>
      <c r="J41">
        <v>0</v>
      </c>
      <c r="K41" t="s">
        <v>95</v>
      </c>
      <c r="L41">
        <v>0</v>
      </c>
      <c r="M41">
        <v>10.33</v>
      </c>
      <c r="N41" t="b">
        <f t="shared" si="0"/>
        <v>1</v>
      </c>
      <c r="O41">
        <v>0.85999970000000003</v>
      </c>
      <c r="P41">
        <v>9.0813055038452148</v>
      </c>
      <c r="Q41" s="14" t="s">
        <v>493</v>
      </c>
      <c r="R41">
        <v>10.33</v>
      </c>
      <c r="T41" s="7" t="s">
        <v>120</v>
      </c>
      <c r="U41" s="7" t="s">
        <v>121</v>
      </c>
      <c r="V41" s="6">
        <v>12.545999526977539</v>
      </c>
      <c r="W41" s="10">
        <f t="shared" ref="W41:W80" si="5">(H41-V41)/V41</f>
        <v>2.5346788254952287E-2</v>
      </c>
      <c r="X41" t="b">
        <f t="shared" ref="X41:X80" si="6">A41=T41</f>
        <v>1</v>
      </c>
    </row>
    <row r="42" spans="1:24">
      <c r="A42" t="s">
        <v>140</v>
      </c>
      <c r="B42" t="s">
        <v>141</v>
      </c>
      <c r="C42" t="s">
        <v>89</v>
      </c>
      <c r="D42">
        <v>6</v>
      </c>
      <c r="E42">
        <v>0</v>
      </c>
      <c r="F42">
        <v>0</v>
      </c>
      <c r="G42">
        <v>2.65</v>
      </c>
      <c r="H42">
        <v>3.841000080108643</v>
      </c>
      <c r="I42">
        <v>2.58301854133606</v>
      </c>
      <c r="J42">
        <v>3.0559999942779541</v>
      </c>
      <c r="K42" t="s">
        <v>142</v>
      </c>
      <c r="L42">
        <v>0</v>
      </c>
      <c r="M42">
        <v>2.65</v>
      </c>
      <c r="N42" t="b">
        <f t="shared" si="0"/>
        <v>1</v>
      </c>
      <c r="O42">
        <v>0.16</v>
      </c>
      <c r="P42">
        <v>6.4257063865661621</v>
      </c>
      <c r="Q42" s="14">
        <v>2.583018732520769</v>
      </c>
      <c r="R42">
        <v>2.65</v>
      </c>
      <c r="T42" s="7" t="s">
        <v>140</v>
      </c>
      <c r="U42" s="7" t="s">
        <v>141</v>
      </c>
      <c r="V42" s="6">
        <v>3.970999956130981</v>
      </c>
      <c r="W42" s="10">
        <f t="shared" si="5"/>
        <v>-3.2737314897630793E-2</v>
      </c>
      <c r="X42" t="b">
        <f t="shared" si="6"/>
        <v>1</v>
      </c>
    </row>
    <row r="43" spans="1:24">
      <c r="A43" t="s">
        <v>160</v>
      </c>
      <c r="B43" t="s">
        <v>161</v>
      </c>
      <c r="C43" t="s">
        <v>89</v>
      </c>
      <c r="D43">
        <v>14</v>
      </c>
      <c r="E43">
        <v>2</v>
      </c>
      <c r="F43">
        <v>0</v>
      </c>
      <c r="G43">
        <v>23.44</v>
      </c>
      <c r="H43">
        <v>26.603000640869141</v>
      </c>
      <c r="I43">
        <v>2.9010238647460942</v>
      </c>
      <c r="J43">
        <v>2.871999979019165</v>
      </c>
      <c r="K43" t="s">
        <v>25</v>
      </c>
      <c r="L43">
        <v>0.17000000178813901</v>
      </c>
      <c r="M43">
        <v>23.44</v>
      </c>
      <c r="N43" t="b">
        <f t="shared" si="0"/>
        <v>1</v>
      </c>
      <c r="O43">
        <v>5.19</v>
      </c>
      <c r="P43">
        <v>28.438358306884766</v>
      </c>
      <c r="Q43" s="14">
        <v>2.9010239212993061</v>
      </c>
      <c r="R43">
        <v>23.44</v>
      </c>
      <c r="T43" s="7" t="s">
        <v>160</v>
      </c>
      <c r="U43" s="7" t="s">
        <v>161</v>
      </c>
      <c r="V43" s="6">
        <v>24.222000122070313</v>
      </c>
      <c r="W43" s="10">
        <f t="shared" si="5"/>
        <v>9.8299087887021214E-2</v>
      </c>
      <c r="X43" t="b">
        <f t="shared" si="6"/>
        <v>1</v>
      </c>
    </row>
    <row r="44" spans="1:24">
      <c r="A44" t="s">
        <v>110</v>
      </c>
      <c r="B44" t="s">
        <v>111</v>
      </c>
      <c r="C44" t="s">
        <v>89</v>
      </c>
      <c r="D44">
        <v>4</v>
      </c>
      <c r="E44">
        <v>4</v>
      </c>
      <c r="F44">
        <v>0</v>
      </c>
      <c r="G44">
        <v>4.1900000000000004</v>
      </c>
      <c r="H44">
        <v>5.0939998626708984</v>
      </c>
      <c r="J44">
        <v>0</v>
      </c>
      <c r="K44" t="s">
        <v>59</v>
      </c>
      <c r="L44">
        <v>0</v>
      </c>
      <c r="M44">
        <v>4.1900000000000004</v>
      </c>
      <c r="N44" t="b">
        <f t="shared" si="0"/>
        <v>1</v>
      </c>
      <c r="O44">
        <v>1.78</v>
      </c>
      <c r="P44">
        <v>73.858917236328125</v>
      </c>
      <c r="Q44" s="14" t="s">
        <v>493</v>
      </c>
      <c r="R44">
        <v>4.1900000000000004</v>
      </c>
      <c r="T44" s="7" t="s">
        <v>110</v>
      </c>
      <c r="U44" s="7" t="s">
        <v>111</v>
      </c>
      <c r="V44" s="6">
        <v>4.7189998626708984</v>
      </c>
      <c r="W44" s="10">
        <f t="shared" si="5"/>
        <v>7.9465990869462419E-2</v>
      </c>
      <c r="X44" t="b">
        <f t="shared" si="6"/>
        <v>1</v>
      </c>
    </row>
    <row r="45" spans="1:24">
      <c r="A45" t="s">
        <v>96</v>
      </c>
      <c r="B45" t="s">
        <v>97</v>
      </c>
      <c r="C45" t="s">
        <v>89</v>
      </c>
      <c r="D45">
        <v>8</v>
      </c>
      <c r="E45">
        <v>5</v>
      </c>
      <c r="F45">
        <v>1</v>
      </c>
      <c r="G45">
        <v>7.95</v>
      </c>
      <c r="H45">
        <v>9.8330001831054688</v>
      </c>
      <c r="I45">
        <v>10.062893867492676</v>
      </c>
      <c r="J45">
        <v>9.8879995346069336</v>
      </c>
      <c r="K45" t="s">
        <v>25</v>
      </c>
      <c r="L45">
        <v>0.20000000298023202</v>
      </c>
      <c r="M45">
        <v>7.95</v>
      </c>
      <c r="N45" t="b">
        <f t="shared" si="0"/>
        <v>1</v>
      </c>
      <c r="O45">
        <v>-1.48</v>
      </c>
      <c r="P45">
        <v>-15.694596290588379</v>
      </c>
      <c r="Q45" s="14">
        <v>10.062893231709797</v>
      </c>
      <c r="R45">
        <v>7.95</v>
      </c>
      <c r="T45" s="7" t="s">
        <v>96</v>
      </c>
      <c r="U45" s="7" t="s">
        <v>97</v>
      </c>
      <c r="V45" s="6">
        <v>10.050000190734863</v>
      </c>
      <c r="W45" s="10">
        <f t="shared" si="5"/>
        <v>-2.159204015035221E-2</v>
      </c>
      <c r="X45" t="b">
        <f t="shared" si="6"/>
        <v>1</v>
      </c>
    </row>
    <row r="46" spans="1:24">
      <c r="A46" t="s">
        <v>98</v>
      </c>
      <c r="B46" t="s">
        <v>99</v>
      </c>
      <c r="C46" t="s">
        <v>89</v>
      </c>
      <c r="D46">
        <v>9</v>
      </c>
      <c r="E46">
        <v>3</v>
      </c>
      <c r="F46">
        <v>0</v>
      </c>
      <c r="G46">
        <v>6.06</v>
      </c>
      <c r="H46">
        <v>7.9580001831054688</v>
      </c>
      <c r="I46">
        <v>1.485148549079895</v>
      </c>
      <c r="J46">
        <v>0.56089997291564908</v>
      </c>
      <c r="K46" t="s">
        <v>25</v>
      </c>
      <c r="L46">
        <v>0</v>
      </c>
      <c r="M46">
        <v>6.06</v>
      </c>
      <c r="N46" t="b">
        <f t="shared" si="0"/>
        <v>1</v>
      </c>
      <c r="O46">
        <v>-1.9999920000000001E-2</v>
      </c>
      <c r="P46">
        <v>-0.32894706726074202</v>
      </c>
      <c r="Q46" s="14">
        <v>1.4851485738659849</v>
      </c>
      <c r="R46">
        <v>6.06</v>
      </c>
      <c r="T46" s="7" t="s">
        <v>98</v>
      </c>
      <c r="U46" s="7" t="s">
        <v>99</v>
      </c>
      <c r="V46" s="6">
        <v>7.2290000915527344</v>
      </c>
      <c r="W46" s="10">
        <f t="shared" si="5"/>
        <v>0.10084383487622155</v>
      </c>
      <c r="X46" t="b">
        <f t="shared" si="6"/>
        <v>1</v>
      </c>
    </row>
    <row r="47" spans="1:24">
      <c r="A47" t="s">
        <v>151</v>
      </c>
      <c r="B47" t="s">
        <v>152</v>
      </c>
      <c r="C47" t="s">
        <v>89</v>
      </c>
      <c r="D47">
        <v>10</v>
      </c>
      <c r="E47">
        <v>1</v>
      </c>
      <c r="F47">
        <v>0</v>
      </c>
      <c r="G47">
        <v>57.37</v>
      </c>
      <c r="H47">
        <v>65.404998779296875</v>
      </c>
      <c r="I47">
        <v>0.20916855335235601</v>
      </c>
      <c r="J47">
        <v>0.18690000474453</v>
      </c>
      <c r="K47" t="s">
        <v>153</v>
      </c>
      <c r="L47">
        <v>0</v>
      </c>
      <c r="M47">
        <v>57.37</v>
      </c>
      <c r="N47" t="b">
        <f t="shared" si="0"/>
        <v>1</v>
      </c>
      <c r="O47">
        <v>26.68</v>
      </c>
      <c r="P47">
        <v>86.933845520019531</v>
      </c>
      <c r="Q47" s="14">
        <v>0.20916855031861775</v>
      </c>
      <c r="R47">
        <v>57.37</v>
      </c>
      <c r="T47" s="7" t="s">
        <v>151</v>
      </c>
      <c r="U47" s="7" t="s">
        <v>152</v>
      </c>
      <c r="V47" s="6">
        <v>56.58599853515625</v>
      </c>
      <c r="W47" s="10">
        <f t="shared" si="5"/>
        <v>0.15585127898134515</v>
      </c>
      <c r="X47" t="b">
        <f t="shared" si="6"/>
        <v>1</v>
      </c>
    </row>
    <row r="48" spans="1:24">
      <c r="A48" t="s">
        <v>156</v>
      </c>
      <c r="B48" t="s">
        <v>157</v>
      </c>
      <c r="C48" t="s">
        <v>89</v>
      </c>
      <c r="D48">
        <v>15</v>
      </c>
      <c r="E48">
        <v>8</v>
      </c>
      <c r="F48">
        <v>0</v>
      </c>
      <c r="G48">
        <v>91.55</v>
      </c>
      <c r="H48">
        <v>98.61199951171875</v>
      </c>
      <c r="I48">
        <v>4.369196891784668</v>
      </c>
      <c r="J48">
        <v>3.9600000381469731</v>
      </c>
      <c r="K48" t="s">
        <v>25</v>
      </c>
      <c r="L48">
        <v>0.89999997615814209</v>
      </c>
      <c r="M48">
        <v>91.55</v>
      </c>
      <c r="N48" t="b">
        <f t="shared" si="0"/>
        <v>1</v>
      </c>
      <c r="O48">
        <v>16.36</v>
      </c>
      <c r="P48">
        <v>21.758213043212891</v>
      </c>
      <c r="Q48" s="14">
        <v>4.3691971600218462</v>
      </c>
      <c r="R48">
        <v>91.55</v>
      </c>
      <c r="T48" s="7" t="s">
        <v>156</v>
      </c>
      <c r="U48" s="7" t="s">
        <v>157</v>
      </c>
      <c r="V48" s="6">
        <v>93.65899658203125</v>
      </c>
      <c r="W48" s="10">
        <f t="shared" si="5"/>
        <v>5.2883365297955238E-2</v>
      </c>
      <c r="X48" t="b">
        <f t="shared" si="6"/>
        <v>1</v>
      </c>
    </row>
    <row r="49" spans="1:24">
      <c r="A49" t="s">
        <v>87</v>
      </c>
      <c r="B49" t="s">
        <v>88</v>
      </c>
      <c r="C49" t="s">
        <v>89</v>
      </c>
      <c r="D49">
        <v>14</v>
      </c>
      <c r="E49">
        <v>1</v>
      </c>
      <c r="F49">
        <v>0</v>
      </c>
      <c r="G49">
        <v>11.2</v>
      </c>
      <c r="H49">
        <v>14.730999946594238</v>
      </c>
      <c r="I49">
        <v>3.571428775787354</v>
      </c>
      <c r="J49">
        <v>3.653000116348267</v>
      </c>
      <c r="K49" t="s">
        <v>25</v>
      </c>
      <c r="L49">
        <v>0.10000000149011601</v>
      </c>
      <c r="M49">
        <v>11.2</v>
      </c>
      <c r="N49" t="b">
        <f t="shared" si="0"/>
        <v>1</v>
      </c>
      <c r="O49">
        <v>1.602919</v>
      </c>
      <c r="P49">
        <v>15.942028999328613</v>
      </c>
      <c r="Q49" s="14">
        <v>3.5714286246470044</v>
      </c>
      <c r="R49">
        <v>11.2</v>
      </c>
      <c r="T49" s="7" t="s">
        <v>87</v>
      </c>
      <c r="U49" s="7" t="s">
        <v>88</v>
      </c>
      <c r="V49" s="6">
        <v>13.949999809265137</v>
      </c>
      <c r="W49" s="10">
        <f t="shared" si="5"/>
        <v>5.5985673692295443E-2</v>
      </c>
      <c r="X49" t="b">
        <f t="shared" si="6"/>
        <v>1</v>
      </c>
    </row>
    <row r="50" spans="1:24">
      <c r="A50" t="s">
        <v>136</v>
      </c>
      <c r="B50" t="s">
        <v>137</v>
      </c>
      <c r="C50" t="s">
        <v>89</v>
      </c>
      <c r="D50">
        <v>17</v>
      </c>
      <c r="E50">
        <v>2</v>
      </c>
      <c r="F50">
        <v>0</v>
      </c>
      <c r="G50">
        <v>26.17</v>
      </c>
      <c r="H50">
        <v>33.419998168945313</v>
      </c>
      <c r="I50">
        <v>2.139854907989502</v>
      </c>
      <c r="J50">
        <v>1.9809999465942381</v>
      </c>
      <c r="K50" t="s">
        <v>25</v>
      </c>
      <c r="L50">
        <v>0.384999990463257</v>
      </c>
      <c r="M50">
        <v>26.17</v>
      </c>
      <c r="N50" t="b">
        <f t="shared" si="0"/>
        <v>1</v>
      </c>
      <c r="O50">
        <v>-0.10000050000000001</v>
      </c>
      <c r="P50">
        <v>-0.38066381216049205</v>
      </c>
      <c r="Q50" s="14">
        <v>2.139854804677821</v>
      </c>
      <c r="R50">
        <v>26.17</v>
      </c>
      <c r="T50" s="7" t="s">
        <v>136</v>
      </c>
      <c r="U50" s="7" t="s">
        <v>137</v>
      </c>
      <c r="V50" s="6">
        <v>30.867000579833984</v>
      </c>
      <c r="W50" s="10">
        <f t="shared" si="5"/>
        <v>8.2709610300757616E-2</v>
      </c>
      <c r="X50" t="b">
        <f t="shared" si="6"/>
        <v>1</v>
      </c>
    </row>
    <row r="51" spans="1:24">
      <c r="A51" t="s">
        <v>164</v>
      </c>
      <c r="B51" t="s">
        <v>165</v>
      </c>
      <c r="C51" t="s">
        <v>89</v>
      </c>
      <c r="D51">
        <v>7</v>
      </c>
      <c r="E51">
        <v>1</v>
      </c>
      <c r="F51">
        <v>0</v>
      </c>
      <c r="G51">
        <v>2.21</v>
      </c>
      <c r="H51">
        <v>3.46399998664856</v>
      </c>
      <c r="J51">
        <v>0</v>
      </c>
      <c r="K51" t="s">
        <v>59</v>
      </c>
      <c r="L51">
        <v>0</v>
      </c>
      <c r="M51">
        <v>2.21</v>
      </c>
      <c r="N51" t="b">
        <f t="shared" si="0"/>
        <v>1</v>
      </c>
      <c r="O51">
        <v>0.66</v>
      </c>
      <c r="P51">
        <v>42.580650329589844</v>
      </c>
      <c r="Q51" s="14" t="s">
        <v>493</v>
      </c>
      <c r="R51">
        <v>2.21</v>
      </c>
      <c r="T51" s="7" t="s">
        <v>164</v>
      </c>
      <c r="U51" s="7" t="s">
        <v>165</v>
      </c>
      <c r="V51" s="6">
        <v>2.6099998950958252</v>
      </c>
      <c r="W51" s="10">
        <f t="shared" si="5"/>
        <v>0.32720311336310631</v>
      </c>
      <c r="X51" t="b">
        <f t="shared" si="6"/>
        <v>1</v>
      </c>
    </row>
    <row r="52" spans="1:24">
      <c r="A52" t="s">
        <v>118</v>
      </c>
      <c r="B52" t="s">
        <v>119</v>
      </c>
      <c r="C52" t="s">
        <v>89</v>
      </c>
      <c r="D52">
        <v>9</v>
      </c>
      <c r="E52">
        <v>0</v>
      </c>
      <c r="F52">
        <v>0</v>
      </c>
      <c r="G52">
        <v>10.85</v>
      </c>
      <c r="H52">
        <v>13.458000183105469</v>
      </c>
      <c r="J52">
        <v>0</v>
      </c>
      <c r="K52" t="s">
        <v>59</v>
      </c>
      <c r="L52">
        <v>0</v>
      </c>
      <c r="M52">
        <v>10.85</v>
      </c>
      <c r="N52" t="b">
        <f t="shared" si="0"/>
        <v>1</v>
      </c>
      <c r="O52">
        <v>2.4700000000000002</v>
      </c>
      <c r="P52">
        <v>29.474943161010742</v>
      </c>
      <c r="Q52" s="14" t="s">
        <v>493</v>
      </c>
      <c r="R52">
        <v>10.85</v>
      </c>
      <c r="T52" s="7" t="s">
        <v>118</v>
      </c>
      <c r="U52" s="7" t="s">
        <v>119</v>
      </c>
      <c r="V52" s="6">
        <v>13.222000122070313</v>
      </c>
      <c r="W52" s="10">
        <f t="shared" si="5"/>
        <v>1.7849043931048091E-2</v>
      </c>
      <c r="X52" t="b">
        <f t="shared" si="6"/>
        <v>1</v>
      </c>
    </row>
    <row r="53" spans="1:24">
      <c r="A53" t="s">
        <v>154</v>
      </c>
      <c r="B53" t="s">
        <v>155</v>
      </c>
      <c r="C53" t="s">
        <v>89</v>
      </c>
      <c r="D53">
        <v>12</v>
      </c>
      <c r="E53">
        <v>7</v>
      </c>
      <c r="F53">
        <v>2</v>
      </c>
      <c r="G53">
        <v>46.26</v>
      </c>
      <c r="H53">
        <v>53.4739990234375</v>
      </c>
      <c r="I53">
        <v>7.6740164756774902</v>
      </c>
      <c r="J53">
        <v>7.7199997901916504</v>
      </c>
      <c r="K53" t="s">
        <v>25</v>
      </c>
      <c r="L53">
        <v>0.88999998569488503</v>
      </c>
      <c r="M53">
        <v>46.26</v>
      </c>
      <c r="N53" t="b">
        <f t="shared" si="0"/>
        <v>1</v>
      </c>
      <c r="O53">
        <v>-6.699999</v>
      </c>
      <c r="P53">
        <v>-12.651059150695801</v>
      </c>
      <c r="Q53" s="14">
        <v>7.6740163258026035</v>
      </c>
      <c r="R53">
        <v>46.26</v>
      </c>
      <c r="T53" s="7" t="s">
        <v>154</v>
      </c>
      <c r="U53" s="7" t="s">
        <v>155</v>
      </c>
      <c r="V53" s="6">
        <v>56.13800048828125</v>
      </c>
      <c r="W53" s="10">
        <f t="shared" si="5"/>
        <v>-4.7454512837518281E-2</v>
      </c>
      <c r="X53" t="b">
        <f t="shared" si="6"/>
        <v>1</v>
      </c>
    </row>
    <row r="54" spans="1:24">
      <c r="A54" t="s">
        <v>134</v>
      </c>
      <c r="B54" t="s">
        <v>135</v>
      </c>
      <c r="C54" t="s">
        <v>89</v>
      </c>
      <c r="D54">
        <v>11</v>
      </c>
      <c r="E54">
        <v>2</v>
      </c>
      <c r="F54">
        <v>0</v>
      </c>
      <c r="G54">
        <v>23.82</v>
      </c>
      <c r="H54">
        <v>30.684999465942383</v>
      </c>
      <c r="I54">
        <v>1.3781359195709231</v>
      </c>
      <c r="J54">
        <v>1.4290000200271611</v>
      </c>
      <c r="K54" t="s">
        <v>25</v>
      </c>
      <c r="L54">
        <v>8.0473198201284013E-2</v>
      </c>
      <c r="M54">
        <v>23.82</v>
      </c>
      <c r="N54" t="b">
        <f t="shared" si="0"/>
        <v>1</v>
      </c>
      <c r="O54">
        <v>-7.9999619999999994E-2</v>
      </c>
      <c r="P54">
        <v>-0.33472773432731601</v>
      </c>
      <c r="Q54" s="14">
        <v>1.3781359574056093</v>
      </c>
      <c r="R54">
        <v>23.82</v>
      </c>
      <c r="T54" s="7" t="s">
        <v>134</v>
      </c>
      <c r="U54" s="7" t="s">
        <v>135</v>
      </c>
      <c r="V54" s="6">
        <v>28.601999282836914</v>
      </c>
      <c r="W54" s="10">
        <f t="shared" si="5"/>
        <v>7.2827083257617109E-2</v>
      </c>
      <c r="X54" t="b">
        <f t="shared" si="6"/>
        <v>1</v>
      </c>
    </row>
    <row r="55" spans="1:24">
      <c r="A55" t="s">
        <v>126</v>
      </c>
      <c r="B55" t="s">
        <v>127</v>
      </c>
      <c r="C55" t="s">
        <v>89</v>
      </c>
      <c r="D55">
        <v>12</v>
      </c>
      <c r="E55">
        <v>3</v>
      </c>
      <c r="F55">
        <v>0</v>
      </c>
      <c r="G55">
        <v>14.88</v>
      </c>
      <c r="H55">
        <v>19.195999145507813</v>
      </c>
      <c r="I55">
        <v>7.2580647468566895</v>
      </c>
      <c r="J55">
        <v>7.5450000762939453</v>
      </c>
      <c r="K55" t="s">
        <v>92</v>
      </c>
      <c r="L55">
        <v>0.270000010728836</v>
      </c>
      <c r="M55">
        <v>14.88</v>
      </c>
      <c r="N55" t="b">
        <f t="shared" si="0"/>
        <v>1</v>
      </c>
      <c r="O55">
        <v>-0.94999990000000001</v>
      </c>
      <c r="P55">
        <v>-6.0012621879577637</v>
      </c>
      <c r="Q55" s="14">
        <v>7.2580648045386038</v>
      </c>
      <c r="R55">
        <v>14.88</v>
      </c>
      <c r="T55" s="7" t="s">
        <v>126</v>
      </c>
      <c r="U55" s="7" t="s">
        <v>127</v>
      </c>
      <c r="V55" s="6">
        <v>19.049999237060547</v>
      </c>
      <c r="W55" s="10">
        <f t="shared" si="5"/>
        <v>7.6640374957722942E-3</v>
      </c>
      <c r="X55" t="b">
        <f t="shared" si="6"/>
        <v>1</v>
      </c>
    </row>
    <row r="56" spans="1:24">
      <c r="A56" t="s">
        <v>130</v>
      </c>
      <c r="B56" t="s">
        <v>131</v>
      </c>
      <c r="C56" t="s">
        <v>89</v>
      </c>
      <c r="D56">
        <v>9</v>
      </c>
      <c r="E56">
        <v>2</v>
      </c>
      <c r="F56">
        <v>1</v>
      </c>
      <c r="G56">
        <v>20.89</v>
      </c>
      <c r="H56">
        <v>25.041999816894531</v>
      </c>
      <c r="I56">
        <v>7.4676876068115234</v>
      </c>
      <c r="J56">
        <v>7.435999870300293</v>
      </c>
      <c r="K56" t="s">
        <v>25</v>
      </c>
      <c r="L56">
        <v>0.38999998569488503</v>
      </c>
      <c r="M56">
        <v>20.89</v>
      </c>
      <c r="N56" t="b">
        <f t="shared" si="0"/>
        <v>1</v>
      </c>
      <c r="O56">
        <v>-2.7499989999999999</v>
      </c>
      <c r="P56">
        <v>-11.63282585144043</v>
      </c>
      <c r="Q56" s="14">
        <v>7.4676876150289191</v>
      </c>
      <c r="R56">
        <v>20.89</v>
      </c>
      <c r="T56" s="7" t="s">
        <v>130</v>
      </c>
      <c r="U56" s="7" t="s">
        <v>131</v>
      </c>
      <c r="V56" s="6">
        <v>25.166999816894531</v>
      </c>
      <c r="W56" s="10">
        <f t="shared" si="5"/>
        <v>-4.9668216676382647E-3</v>
      </c>
      <c r="X56" t="b">
        <f t="shared" si="6"/>
        <v>1</v>
      </c>
    </row>
    <row r="57" spans="1:24">
      <c r="A57" t="s">
        <v>106</v>
      </c>
      <c r="B57" t="s">
        <v>107</v>
      </c>
      <c r="C57" t="s">
        <v>89</v>
      </c>
      <c r="D57">
        <v>7</v>
      </c>
      <c r="E57">
        <v>1</v>
      </c>
      <c r="F57">
        <v>0</v>
      </c>
      <c r="G57">
        <v>7.58</v>
      </c>
      <c r="H57">
        <v>9.4720001220703125</v>
      </c>
      <c r="I57">
        <v>5.2770447731018066</v>
      </c>
      <c r="J57">
        <v>5.2290000915527344</v>
      </c>
      <c r="K57" t="s">
        <v>25</v>
      </c>
      <c r="L57">
        <v>0</v>
      </c>
      <c r="M57">
        <v>7.58</v>
      </c>
      <c r="N57" t="b">
        <f t="shared" si="0"/>
        <v>1</v>
      </c>
      <c r="O57">
        <v>1.66</v>
      </c>
      <c r="P57">
        <v>28.040536880493164</v>
      </c>
      <c r="Q57" s="14">
        <v>5.2770449335153629</v>
      </c>
      <c r="R57">
        <v>7.58</v>
      </c>
      <c r="T57" s="7" t="s">
        <v>106</v>
      </c>
      <c r="U57" s="7" t="s">
        <v>107</v>
      </c>
      <c r="V57" s="6">
        <v>9.3889999389648438</v>
      </c>
      <c r="W57" s="10">
        <f t="shared" si="5"/>
        <v>8.8401516290370422E-3</v>
      </c>
      <c r="X57" t="b">
        <f t="shared" si="6"/>
        <v>1</v>
      </c>
    </row>
    <row r="58" spans="1:24">
      <c r="A58" t="s">
        <v>122</v>
      </c>
      <c r="B58" t="s">
        <v>123</v>
      </c>
      <c r="C58" t="s">
        <v>89</v>
      </c>
      <c r="D58">
        <v>7</v>
      </c>
      <c r="E58">
        <v>11</v>
      </c>
      <c r="F58">
        <v>1</v>
      </c>
      <c r="G58">
        <v>78.5</v>
      </c>
      <c r="H58">
        <v>87.316001892089844</v>
      </c>
      <c r="I58">
        <v>2.547770738601685</v>
      </c>
      <c r="J58">
        <v>2.375</v>
      </c>
      <c r="K58" t="s">
        <v>25</v>
      </c>
      <c r="L58">
        <v>0.5</v>
      </c>
      <c r="M58">
        <v>78.5</v>
      </c>
      <c r="N58" t="b">
        <f t="shared" si="0"/>
        <v>1</v>
      </c>
      <c r="O58">
        <v>12.55</v>
      </c>
      <c r="P58">
        <v>19.029573440551758</v>
      </c>
      <c r="Q58" s="14">
        <v>2.547770700636943</v>
      </c>
      <c r="R58">
        <v>78.5</v>
      </c>
      <c r="T58" s="7" t="s">
        <v>122</v>
      </c>
      <c r="U58" s="7" t="s">
        <v>123</v>
      </c>
      <c r="V58" s="6">
        <v>80.944000244140625</v>
      </c>
      <c r="W58" s="10">
        <f t="shared" si="5"/>
        <v>7.8721111246419714E-2</v>
      </c>
      <c r="X58" t="b">
        <f t="shared" si="6"/>
        <v>1</v>
      </c>
    </row>
    <row r="59" spans="1:24">
      <c r="A59" t="s">
        <v>168</v>
      </c>
      <c r="B59" t="s">
        <v>169</v>
      </c>
      <c r="C59" t="s">
        <v>89</v>
      </c>
      <c r="D59">
        <v>9</v>
      </c>
      <c r="E59">
        <v>1</v>
      </c>
      <c r="F59">
        <v>0</v>
      </c>
      <c r="G59">
        <v>14.9</v>
      </c>
      <c r="H59">
        <v>19.089000701904297</v>
      </c>
      <c r="J59">
        <v>0</v>
      </c>
      <c r="K59" t="s">
        <v>59</v>
      </c>
      <c r="M59">
        <v>14.9</v>
      </c>
      <c r="N59" t="b">
        <f t="shared" si="0"/>
        <v>1</v>
      </c>
      <c r="O59">
        <v>-0.49999959999999999</v>
      </c>
      <c r="P59">
        <v>-3.2467532157897949</v>
      </c>
      <c r="Q59" s="14" t="s">
        <v>493</v>
      </c>
      <c r="R59">
        <v>14.9</v>
      </c>
      <c r="T59" s="7" t="s">
        <v>168</v>
      </c>
      <c r="U59" s="7" t="s">
        <v>169</v>
      </c>
      <c r="V59" s="6">
        <v>18.072999954223633</v>
      </c>
      <c r="W59" s="10">
        <f t="shared" si="5"/>
        <v>5.6216496998508884E-2</v>
      </c>
      <c r="X59" t="b">
        <f t="shared" si="6"/>
        <v>1</v>
      </c>
    </row>
    <row r="60" spans="1:24">
      <c r="A60" t="s">
        <v>149</v>
      </c>
      <c r="B60" t="s">
        <v>150</v>
      </c>
      <c r="C60" t="s">
        <v>89</v>
      </c>
      <c r="D60">
        <v>6</v>
      </c>
      <c r="E60">
        <v>7</v>
      </c>
      <c r="F60">
        <v>0</v>
      </c>
      <c r="G60">
        <v>32.89</v>
      </c>
      <c r="H60">
        <v>35.153999328613281</v>
      </c>
      <c r="I60">
        <v>6.0808758735656738</v>
      </c>
      <c r="J60">
        <v>5.9869999885559082</v>
      </c>
      <c r="K60" t="s">
        <v>25</v>
      </c>
      <c r="L60">
        <v>0.47999998927116405</v>
      </c>
      <c r="M60">
        <v>32.89</v>
      </c>
      <c r="N60" t="b">
        <f t="shared" si="0"/>
        <v>1</v>
      </c>
      <c r="O60">
        <v>3.3</v>
      </c>
      <c r="P60">
        <v>11.152413368225098</v>
      </c>
      <c r="Q60" s="14">
        <v>6.0808756460930375</v>
      </c>
      <c r="R60">
        <v>32.89</v>
      </c>
      <c r="T60" s="7" t="s">
        <v>149</v>
      </c>
      <c r="U60" s="7" t="s">
        <v>150</v>
      </c>
      <c r="V60" s="6">
        <v>35.384998321533203</v>
      </c>
      <c r="W60" s="10">
        <f t="shared" si="5"/>
        <v>-6.5281617599893919E-3</v>
      </c>
      <c r="X60" t="b">
        <f t="shared" si="6"/>
        <v>1</v>
      </c>
    </row>
    <row r="61" spans="1:24">
      <c r="A61" t="s">
        <v>124</v>
      </c>
      <c r="B61" t="s">
        <v>125</v>
      </c>
      <c r="C61" t="s">
        <v>89</v>
      </c>
      <c r="D61">
        <v>6</v>
      </c>
      <c r="E61">
        <v>2</v>
      </c>
      <c r="F61">
        <v>0</v>
      </c>
      <c r="G61">
        <v>15.19</v>
      </c>
      <c r="H61">
        <v>23.125</v>
      </c>
      <c r="J61">
        <v>0</v>
      </c>
      <c r="K61" t="s">
        <v>95</v>
      </c>
      <c r="L61">
        <v>0</v>
      </c>
      <c r="M61">
        <v>15.19</v>
      </c>
      <c r="N61" t="b">
        <f t="shared" si="0"/>
        <v>1</v>
      </c>
      <c r="O61">
        <v>1.45</v>
      </c>
      <c r="P61">
        <v>10.553128242492676</v>
      </c>
      <c r="Q61" s="14" t="s">
        <v>493</v>
      </c>
      <c r="R61">
        <v>15.19</v>
      </c>
      <c r="T61" s="7" t="s">
        <v>124</v>
      </c>
      <c r="U61" s="7" t="s">
        <v>125</v>
      </c>
      <c r="V61" s="6">
        <v>24.187999725341797</v>
      </c>
      <c r="W61" s="10">
        <f t="shared" si="5"/>
        <v>-4.3947401083690718E-2</v>
      </c>
      <c r="X61" t="b">
        <f t="shared" si="6"/>
        <v>1</v>
      </c>
    </row>
    <row r="62" spans="1:24">
      <c r="A62" t="s">
        <v>108</v>
      </c>
      <c r="B62" t="s">
        <v>109</v>
      </c>
      <c r="C62" t="s">
        <v>89</v>
      </c>
      <c r="D62">
        <v>8</v>
      </c>
      <c r="E62">
        <v>5</v>
      </c>
      <c r="F62">
        <v>0</v>
      </c>
      <c r="G62">
        <v>26.87</v>
      </c>
      <c r="H62">
        <v>30.576999664306641</v>
      </c>
      <c r="J62">
        <v>0</v>
      </c>
      <c r="K62" t="s">
        <v>59</v>
      </c>
      <c r="L62">
        <v>0</v>
      </c>
      <c r="M62">
        <v>26.87</v>
      </c>
      <c r="N62" t="b">
        <f t="shared" si="0"/>
        <v>1</v>
      </c>
      <c r="O62">
        <v>8.02</v>
      </c>
      <c r="P62">
        <v>42.546421051025391</v>
      </c>
      <c r="Q62" s="14" t="s">
        <v>493</v>
      </c>
      <c r="R62">
        <v>26.87</v>
      </c>
      <c r="T62" s="7" t="s">
        <v>108</v>
      </c>
      <c r="U62" s="7" t="s">
        <v>109</v>
      </c>
      <c r="V62" s="6">
        <v>27.75</v>
      </c>
      <c r="W62" s="10">
        <f t="shared" si="5"/>
        <v>0.10187386177681587</v>
      </c>
      <c r="X62" t="b">
        <f t="shared" si="6"/>
        <v>1</v>
      </c>
    </row>
    <row r="63" spans="1:24">
      <c r="A63" t="s">
        <v>93</v>
      </c>
      <c r="B63" t="s">
        <v>94</v>
      </c>
      <c r="C63" t="s">
        <v>89</v>
      </c>
      <c r="D63">
        <v>8</v>
      </c>
      <c r="E63">
        <v>5</v>
      </c>
      <c r="F63">
        <v>0</v>
      </c>
      <c r="G63">
        <v>13.45</v>
      </c>
      <c r="H63">
        <v>16.5</v>
      </c>
      <c r="J63">
        <v>0</v>
      </c>
      <c r="K63" t="s">
        <v>95</v>
      </c>
      <c r="L63">
        <v>0</v>
      </c>
      <c r="M63">
        <v>13.45</v>
      </c>
      <c r="N63" t="b">
        <f t="shared" si="0"/>
        <v>1</v>
      </c>
      <c r="O63">
        <v>0.97000050000000004</v>
      </c>
      <c r="P63">
        <v>7.7724385261535645</v>
      </c>
      <c r="Q63" s="14" t="s">
        <v>493</v>
      </c>
      <c r="R63">
        <v>13.45</v>
      </c>
      <c r="T63" s="7" t="s">
        <v>93</v>
      </c>
      <c r="U63" s="7" t="s">
        <v>94</v>
      </c>
      <c r="V63" s="6">
        <v>15.980999946594238</v>
      </c>
      <c r="W63" s="10">
        <f t="shared" si="5"/>
        <v>3.2476068777934478E-2</v>
      </c>
      <c r="X63" t="b">
        <f t="shared" si="6"/>
        <v>1</v>
      </c>
    </row>
    <row r="64" spans="1:24">
      <c r="A64" t="s">
        <v>104</v>
      </c>
      <c r="B64" t="s">
        <v>105</v>
      </c>
      <c r="C64" t="s">
        <v>89</v>
      </c>
      <c r="D64">
        <v>12</v>
      </c>
      <c r="E64">
        <v>0</v>
      </c>
      <c r="F64">
        <v>0</v>
      </c>
      <c r="G64">
        <v>8.1999999999999993</v>
      </c>
      <c r="H64">
        <v>10.682000160217285</v>
      </c>
      <c r="J64">
        <v>0</v>
      </c>
      <c r="K64" t="s">
        <v>59</v>
      </c>
      <c r="L64">
        <v>0</v>
      </c>
      <c r="M64">
        <v>8.1999999999999993</v>
      </c>
      <c r="N64" t="b">
        <f t="shared" si="0"/>
        <v>1</v>
      </c>
      <c r="O64">
        <v>2.21</v>
      </c>
      <c r="P64">
        <v>36.894824981689453</v>
      </c>
      <c r="Q64" s="14" t="s">
        <v>493</v>
      </c>
      <c r="R64">
        <v>8.1999999999999993</v>
      </c>
      <c r="T64" s="7" t="s">
        <v>104</v>
      </c>
      <c r="U64" s="7" t="s">
        <v>105</v>
      </c>
      <c r="V64" s="6">
        <v>10.454999923706055</v>
      </c>
      <c r="W64" s="10">
        <f t="shared" si="5"/>
        <v>2.1712122254206975E-2</v>
      </c>
      <c r="X64" t="b">
        <f t="shared" si="6"/>
        <v>1</v>
      </c>
    </row>
    <row r="65" spans="1:24">
      <c r="A65" t="s">
        <v>112</v>
      </c>
      <c r="B65" t="s">
        <v>113</v>
      </c>
      <c r="C65" t="s">
        <v>89</v>
      </c>
      <c r="D65">
        <v>9</v>
      </c>
      <c r="E65">
        <v>0</v>
      </c>
      <c r="F65">
        <v>0</v>
      </c>
      <c r="G65">
        <v>82.04</v>
      </c>
      <c r="H65">
        <v>133.10699462890625</v>
      </c>
      <c r="J65">
        <v>0</v>
      </c>
      <c r="K65" t="s">
        <v>95</v>
      </c>
      <c r="L65">
        <v>0</v>
      </c>
      <c r="M65">
        <v>82.04</v>
      </c>
      <c r="N65" t="b">
        <f t="shared" si="0"/>
        <v>1</v>
      </c>
      <c r="O65">
        <v>-21.67</v>
      </c>
      <c r="P65">
        <v>-20.894802093505859</v>
      </c>
      <c r="Q65" s="14" t="s">
        <v>493</v>
      </c>
      <c r="R65">
        <v>82.04</v>
      </c>
      <c r="T65" s="7" t="s">
        <v>112</v>
      </c>
      <c r="U65" s="7" t="s">
        <v>113</v>
      </c>
      <c r="V65" s="6">
        <v>134.60899353027344</v>
      </c>
      <c r="W65" s="10">
        <f t="shared" si="5"/>
        <v>-1.1158235879903442E-2</v>
      </c>
      <c r="X65" t="b">
        <f t="shared" si="6"/>
        <v>1</v>
      </c>
    </row>
    <row r="66" spans="1:24">
      <c r="A66" t="s">
        <v>147</v>
      </c>
      <c r="B66" t="s">
        <v>148</v>
      </c>
      <c r="C66" t="s">
        <v>89</v>
      </c>
      <c r="D66">
        <v>8</v>
      </c>
      <c r="E66">
        <v>3</v>
      </c>
      <c r="F66">
        <v>0</v>
      </c>
      <c r="G66">
        <v>15.03</v>
      </c>
      <c r="H66">
        <v>16.840999603271484</v>
      </c>
      <c r="I66">
        <v>8.782435417175293</v>
      </c>
      <c r="J66">
        <v>8.6899995803833008</v>
      </c>
      <c r="K66" t="s">
        <v>92</v>
      </c>
      <c r="L66">
        <v>0.33000001311302202</v>
      </c>
      <c r="M66">
        <v>15.03</v>
      </c>
      <c r="N66" t="b">
        <f t="shared" si="0"/>
        <v>1</v>
      </c>
      <c r="O66">
        <v>1.1599999999999999</v>
      </c>
      <c r="P66">
        <v>8.363372802734375</v>
      </c>
      <c r="Q66" s="14">
        <v>8.7824354787231371</v>
      </c>
      <c r="R66">
        <v>15.03</v>
      </c>
      <c r="T66" s="7" t="s">
        <v>147</v>
      </c>
      <c r="U66" s="7" t="s">
        <v>148</v>
      </c>
      <c r="V66" s="6">
        <v>16.472000122070313</v>
      </c>
      <c r="W66" s="10">
        <f t="shared" si="5"/>
        <v>2.2401619625218503E-2</v>
      </c>
      <c r="X66" t="b">
        <f t="shared" si="6"/>
        <v>1</v>
      </c>
    </row>
    <row r="67" spans="1:24">
      <c r="A67" t="s">
        <v>162</v>
      </c>
      <c r="B67" t="s">
        <v>163</v>
      </c>
      <c r="C67" t="s">
        <v>89</v>
      </c>
      <c r="D67">
        <v>13</v>
      </c>
      <c r="E67">
        <v>1</v>
      </c>
      <c r="F67">
        <v>0</v>
      </c>
      <c r="G67">
        <v>42.16</v>
      </c>
      <c r="H67">
        <v>50.923000335693359</v>
      </c>
      <c r="I67">
        <v>3.2258064746856689</v>
      </c>
      <c r="J67">
        <v>3.1979999542236328</v>
      </c>
      <c r="K67" t="s">
        <v>25</v>
      </c>
      <c r="L67">
        <v>0.34000000357627902</v>
      </c>
      <c r="M67">
        <v>42.16</v>
      </c>
      <c r="N67" t="b">
        <f t="shared" si="0"/>
        <v>1</v>
      </c>
      <c r="O67">
        <v>12.45</v>
      </c>
      <c r="P67">
        <v>41.905086517333984</v>
      </c>
      <c r="Q67" s="14">
        <v>3.2258064855434414</v>
      </c>
      <c r="R67">
        <v>42.16</v>
      </c>
      <c r="T67" s="7" t="s">
        <v>162</v>
      </c>
      <c r="U67" s="7" t="s">
        <v>163</v>
      </c>
      <c r="V67" s="6">
        <v>44.423000335693359</v>
      </c>
      <c r="W67" s="10">
        <f t="shared" si="5"/>
        <v>0.14632059858364241</v>
      </c>
      <c r="X67" t="b">
        <f t="shared" si="6"/>
        <v>1</v>
      </c>
    </row>
    <row r="68" spans="1:24">
      <c r="A68" t="s">
        <v>102</v>
      </c>
      <c r="B68" t="s">
        <v>103</v>
      </c>
      <c r="C68" t="s">
        <v>89</v>
      </c>
      <c r="D68">
        <v>7</v>
      </c>
      <c r="E68">
        <v>3</v>
      </c>
      <c r="F68">
        <v>0</v>
      </c>
      <c r="G68">
        <v>31.43</v>
      </c>
      <c r="H68">
        <v>39.950000762939453</v>
      </c>
      <c r="I68">
        <v>4.7725105285644531</v>
      </c>
      <c r="J68">
        <v>7.6040000915527344</v>
      </c>
      <c r="K68" t="s">
        <v>92</v>
      </c>
      <c r="L68">
        <v>1</v>
      </c>
      <c r="M68">
        <v>31.43</v>
      </c>
      <c r="N68" t="b">
        <f t="shared" si="0"/>
        <v>1</v>
      </c>
      <c r="O68">
        <v>3.696914</v>
      </c>
      <c r="P68">
        <v>9.7416238784790039</v>
      </c>
      <c r="Q68" s="14">
        <v>4.7725103404390712</v>
      </c>
      <c r="R68">
        <v>31.43</v>
      </c>
      <c r="T68" s="7" t="s">
        <v>102</v>
      </c>
      <c r="U68" s="7" t="s">
        <v>103</v>
      </c>
      <c r="V68" s="6">
        <v>38.75</v>
      </c>
      <c r="W68" s="10">
        <f t="shared" si="5"/>
        <v>3.0967761624243952E-2</v>
      </c>
      <c r="X68" t="b">
        <f t="shared" si="6"/>
        <v>1</v>
      </c>
    </row>
    <row r="69" spans="1:24">
      <c r="A69" t="s">
        <v>143</v>
      </c>
      <c r="B69" t="s">
        <v>144</v>
      </c>
      <c r="C69" t="s">
        <v>89</v>
      </c>
      <c r="D69">
        <v>11</v>
      </c>
      <c r="E69">
        <v>6</v>
      </c>
      <c r="F69">
        <v>0</v>
      </c>
      <c r="G69">
        <v>43.96</v>
      </c>
      <c r="H69">
        <v>49.833000183105469</v>
      </c>
      <c r="I69">
        <v>6.0737037658691406</v>
      </c>
      <c r="J69">
        <v>6.0910000801086426</v>
      </c>
      <c r="K69" t="s">
        <v>25</v>
      </c>
      <c r="L69">
        <v>0.67000001668930109</v>
      </c>
      <c r="M69">
        <v>43.96</v>
      </c>
      <c r="N69" t="b">
        <f t="shared" si="0"/>
        <v>1</v>
      </c>
      <c r="O69">
        <v>-1.9999990000000001</v>
      </c>
      <c r="P69">
        <v>-4.3516101837158203</v>
      </c>
      <c r="Q69" s="14">
        <v>6.0737035402501025</v>
      </c>
      <c r="R69">
        <v>43.96</v>
      </c>
      <c r="T69" s="7" t="s">
        <v>143</v>
      </c>
      <c r="U69" s="7" t="s">
        <v>144</v>
      </c>
      <c r="V69" s="6">
        <v>50.068000793457031</v>
      </c>
      <c r="W69" s="10">
        <f t="shared" si="5"/>
        <v>-4.693628797382954E-3</v>
      </c>
      <c r="X69" t="b">
        <f t="shared" si="6"/>
        <v>1</v>
      </c>
    </row>
    <row r="70" spans="1:24">
      <c r="A70" t="s">
        <v>100</v>
      </c>
      <c r="B70" t="s">
        <v>101</v>
      </c>
      <c r="C70" t="s">
        <v>89</v>
      </c>
      <c r="D70">
        <v>5</v>
      </c>
      <c r="E70">
        <v>2</v>
      </c>
      <c r="F70">
        <v>0</v>
      </c>
      <c r="G70">
        <v>14.55</v>
      </c>
      <c r="H70">
        <v>17.5</v>
      </c>
      <c r="I70">
        <v>3.298969030380249</v>
      </c>
      <c r="J70">
        <v>3.589999914169312</v>
      </c>
      <c r="K70" t="s">
        <v>25</v>
      </c>
      <c r="L70">
        <v>0.11999999731779101</v>
      </c>
      <c r="M70">
        <v>14.55</v>
      </c>
      <c r="N70" t="b">
        <f t="shared" ref="N70:N133" si="7">G70=M70</f>
        <v>1</v>
      </c>
      <c r="O70">
        <v>-1.39</v>
      </c>
      <c r="P70">
        <v>-8.7201967239379883</v>
      </c>
      <c r="Q70" s="14">
        <v>3.2989689984272439</v>
      </c>
      <c r="R70">
        <v>14.55</v>
      </c>
      <c r="T70" s="7" t="s">
        <v>100</v>
      </c>
      <c r="U70" s="7" t="s">
        <v>101</v>
      </c>
      <c r="V70" s="6">
        <v>16.929000854492188</v>
      </c>
      <c r="W70" s="10">
        <f t="shared" si="5"/>
        <v>3.3729051727012897E-2</v>
      </c>
      <c r="X70" t="b">
        <f t="shared" si="6"/>
        <v>1</v>
      </c>
    </row>
    <row r="71" spans="1:24">
      <c r="A71" t="s">
        <v>158</v>
      </c>
      <c r="B71" t="s">
        <v>159</v>
      </c>
      <c r="C71" t="s">
        <v>89</v>
      </c>
      <c r="D71">
        <v>6</v>
      </c>
      <c r="E71">
        <v>7</v>
      </c>
      <c r="F71">
        <v>0</v>
      </c>
      <c r="G71">
        <v>24.75</v>
      </c>
      <c r="H71">
        <v>27.346000671386719</v>
      </c>
      <c r="I71">
        <v>3.878787755966187</v>
      </c>
      <c r="J71">
        <v>3.8380000591278081</v>
      </c>
      <c r="K71" t="s">
        <v>25</v>
      </c>
      <c r="L71">
        <v>0.23999999463558203</v>
      </c>
      <c r="M71">
        <v>24.75</v>
      </c>
      <c r="N71" t="b">
        <f t="shared" si="7"/>
        <v>1</v>
      </c>
      <c r="O71">
        <v>3.0499990000000001</v>
      </c>
      <c r="P71">
        <v>14.055295944213867</v>
      </c>
      <c r="Q71" s="14">
        <v>3.8787877920902138</v>
      </c>
      <c r="R71">
        <v>24.75</v>
      </c>
      <c r="T71" s="7" t="s">
        <v>158</v>
      </c>
      <c r="U71" s="7" t="s">
        <v>159</v>
      </c>
      <c r="V71" s="6">
        <v>26.5</v>
      </c>
      <c r="W71" s="10">
        <f t="shared" si="5"/>
        <v>3.1924553637234669E-2</v>
      </c>
      <c r="X71" t="b">
        <f t="shared" si="6"/>
        <v>1</v>
      </c>
    </row>
    <row r="72" spans="1:24">
      <c r="A72" t="s">
        <v>114</v>
      </c>
      <c r="B72" t="s">
        <v>115</v>
      </c>
      <c r="C72" t="s">
        <v>89</v>
      </c>
      <c r="D72">
        <v>8</v>
      </c>
      <c r="E72">
        <v>3</v>
      </c>
      <c r="F72">
        <v>0</v>
      </c>
      <c r="G72">
        <v>27.42</v>
      </c>
      <c r="H72">
        <v>34.563999176025391</v>
      </c>
      <c r="I72">
        <v>5.4704594612121582</v>
      </c>
      <c r="J72">
        <v>6.255000114440918</v>
      </c>
      <c r="K72" t="s">
        <v>25</v>
      </c>
      <c r="L72">
        <v>0</v>
      </c>
      <c r="M72">
        <v>27.42</v>
      </c>
      <c r="N72" t="b">
        <f t="shared" si="7"/>
        <v>1</v>
      </c>
      <c r="O72">
        <v>7.27</v>
      </c>
      <c r="P72">
        <v>36.07940673828125</v>
      </c>
      <c r="Q72" s="14">
        <v>5.4704595185995624</v>
      </c>
      <c r="R72">
        <v>27.42</v>
      </c>
      <c r="T72" s="7" t="s">
        <v>114</v>
      </c>
      <c r="U72" s="7" t="s">
        <v>115</v>
      </c>
      <c r="V72" s="6">
        <v>34.930999755859375</v>
      </c>
      <c r="W72" s="10">
        <f t="shared" si="5"/>
        <v>-1.0506443628840689E-2</v>
      </c>
      <c r="X72" t="b">
        <f t="shared" si="6"/>
        <v>1</v>
      </c>
    </row>
    <row r="73" spans="1:24">
      <c r="A73" t="s">
        <v>132</v>
      </c>
      <c r="B73" t="s">
        <v>133</v>
      </c>
      <c r="C73" t="s">
        <v>89</v>
      </c>
      <c r="D73">
        <v>6</v>
      </c>
      <c r="E73">
        <v>2</v>
      </c>
      <c r="F73">
        <v>0</v>
      </c>
      <c r="G73">
        <v>7.93</v>
      </c>
      <c r="H73">
        <v>9.375</v>
      </c>
      <c r="I73">
        <v>5.0441365242004386</v>
      </c>
      <c r="J73">
        <v>5.1409997940063477</v>
      </c>
      <c r="K73" t="s">
        <v>25</v>
      </c>
      <c r="M73">
        <v>7.93</v>
      </c>
      <c r="N73" t="b">
        <f t="shared" si="7"/>
        <v>1</v>
      </c>
      <c r="O73">
        <v>0.89999980000000002</v>
      </c>
      <c r="P73">
        <v>12.80226993560791</v>
      </c>
      <c r="Q73" s="14">
        <v>5.0441362668406615</v>
      </c>
      <c r="R73">
        <v>7.93</v>
      </c>
      <c r="T73" s="7" t="s">
        <v>132</v>
      </c>
      <c r="U73" s="7" t="s">
        <v>133</v>
      </c>
      <c r="V73" s="6">
        <v>9.0620002746582031</v>
      </c>
      <c r="W73" s="10">
        <f t="shared" si="5"/>
        <v>3.4539805325000665E-2</v>
      </c>
      <c r="X73" t="b">
        <f t="shared" si="6"/>
        <v>1</v>
      </c>
    </row>
    <row r="74" spans="1:24">
      <c r="A74" t="s">
        <v>116</v>
      </c>
      <c r="B74" t="s">
        <v>117</v>
      </c>
      <c r="C74" t="s">
        <v>89</v>
      </c>
      <c r="D74">
        <v>11</v>
      </c>
      <c r="E74">
        <v>12</v>
      </c>
      <c r="F74">
        <v>0</v>
      </c>
      <c r="G74">
        <v>46.11</v>
      </c>
      <c r="H74">
        <v>54.668998718261719</v>
      </c>
      <c r="I74">
        <v>4.5109519958496094</v>
      </c>
      <c r="J74">
        <v>4.4710001945495614</v>
      </c>
      <c r="K74" t="s">
        <v>25</v>
      </c>
      <c r="L74">
        <v>0.519999980926514</v>
      </c>
      <c r="M74">
        <v>46.11</v>
      </c>
      <c r="N74" t="b">
        <f t="shared" si="7"/>
        <v>1</v>
      </c>
      <c r="O74">
        <v>3.159999</v>
      </c>
      <c r="P74">
        <v>7.3573918342590332</v>
      </c>
      <c r="Q74" s="14">
        <v>4.5109519056735081</v>
      </c>
      <c r="R74">
        <v>46.11</v>
      </c>
      <c r="T74" s="7" t="s">
        <v>116</v>
      </c>
      <c r="U74" s="7" t="s">
        <v>117</v>
      </c>
      <c r="V74" s="6">
        <v>51.859001159667969</v>
      </c>
      <c r="W74" s="10">
        <f t="shared" si="5"/>
        <v>5.4185339010716517E-2</v>
      </c>
      <c r="X74" t="b">
        <f t="shared" si="6"/>
        <v>1</v>
      </c>
    </row>
    <row r="75" spans="1:24">
      <c r="A75" t="s">
        <v>138</v>
      </c>
      <c r="B75" t="s">
        <v>139</v>
      </c>
      <c r="C75" t="s">
        <v>89</v>
      </c>
      <c r="D75">
        <v>15</v>
      </c>
      <c r="E75">
        <v>1</v>
      </c>
      <c r="F75">
        <v>0</v>
      </c>
      <c r="G75">
        <v>72.88</v>
      </c>
      <c r="H75">
        <v>84.405998229980469</v>
      </c>
      <c r="I75">
        <v>1.4270032644271851</v>
      </c>
      <c r="J75">
        <v>7.995999813079834</v>
      </c>
      <c r="K75" t="s">
        <v>25</v>
      </c>
      <c r="L75">
        <v>1</v>
      </c>
      <c r="M75">
        <v>72.88</v>
      </c>
      <c r="N75" t="b">
        <f t="shared" si="7"/>
        <v>1</v>
      </c>
      <c r="O75">
        <v>10.02538</v>
      </c>
      <c r="P75">
        <v>6.6744694709777832</v>
      </c>
      <c r="Q75" s="14">
        <v>1.4270032407423539</v>
      </c>
      <c r="R75">
        <v>72.88</v>
      </c>
      <c r="T75" s="7" t="s">
        <v>138</v>
      </c>
      <c r="U75" s="7" t="s">
        <v>139</v>
      </c>
      <c r="V75" s="6">
        <v>81</v>
      </c>
      <c r="W75" s="10">
        <f t="shared" si="5"/>
        <v>4.2049360863956407E-2</v>
      </c>
      <c r="X75" t="b">
        <f t="shared" si="6"/>
        <v>1</v>
      </c>
    </row>
    <row r="76" spans="1:24">
      <c r="A76" t="s">
        <v>170</v>
      </c>
      <c r="B76" t="s">
        <v>171</v>
      </c>
      <c r="C76" t="s">
        <v>89</v>
      </c>
      <c r="D76">
        <v>13</v>
      </c>
      <c r="E76">
        <v>1</v>
      </c>
      <c r="F76">
        <v>0</v>
      </c>
      <c r="G76">
        <v>21.5</v>
      </c>
      <c r="H76">
        <v>28.114999771118164</v>
      </c>
      <c r="I76">
        <v>5.7674417495727539</v>
      </c>
      <c r="J76">
        <v>5.6640000343322754</v>
      </c>
      <c r="K76" t="s">
        <v>25</v>
      </c>
      <c r="L76">
        <v>0.30000001192092901</v>
      </c>
      <c r="M76">
        <v>21.5</v>
      </c>
      <c r="N76" t="b">
        <f t="shared" si="7"/>
        <v>1</v>
      </c>
      <c r="O76">
        <v>0.37000080000000002</v>
      </c>
      <c r="P76">
        <v>1.7510688304901121</v>
      </c>
      <c r="Q76" s="14">
        <v>5.7674419048220615</v>
      </c>
      <c r="R76">
        <v>21.5</v>
      </c>
      <c r="T76" s="7" t="s">
        <v>170</v>
      </c>
      <c r="U76" s="7" t="s">
        <v>171</v>
      </c>
      <c r="V76" s="6">
        <v>27.75</v>
      </c>
      <c r="W76" s="10">
        <f t="shared" si="5"/>
        <v>1.3153144905159066E-2</v>
      </c>
      <c r="X76" t="b">
        <f t="shared" si="6"/>
        <v>1</v>
      </c>
    </row>
    <row r="77" spans="1:24">
      <c r="A77" t="s">
        <v>166</v>
      </c>
      <c r="B77" t="s">
        <v>167</v>
      </c>
      <c r="C77" t="s">
        <v>89</v>
      </c>
      <c r="D77">
        <v>10</v>
      </c>
      <c r="E77">
        <v>10</v>
      </c>
      <c r="F77">
        <v>2</v>
      </c>
      <c r="G77">
        <v>49.92</v>
      </c>
      <c r="H77">
        <v>52.527000427246094</v>
      </c>
      <c r="I77">
        <v>7.4519233703613281</v>
      </c>
      <c r="J77">
        <v>7.4780001640319824</v>
      </c>
      <c r="K77" t="s">
        <v>25</v>
      </c>
      <c r="L77">
        <v>0.93000000715255704</v>
      </c>
      <c r="M77">
        <v>49.92</v>
      </c>
      <c r="N77" t="b">
        <f t="shared" si="7"/>
        <v>1</v>
      </c>
      <c r="O77">
        <v>-4.0599999999999996</v>
      </c>
      <c r="P77">
        <v>-7.5213069915771484</v>
      </c>
      <c r="Q77" s="14">
        <v>7.4519231342352343</v>
      </c>
      <c r="R77">
        <v>49.92</v>
      </c>
      <c r="T77" s="7" t="s">
        <v>166</v>
      </c>
      <c r="U77" s="7" t="s">
        <v>167</v>
      </c>
      <c r="V77" s="6">
        <v>53.437999725341797</v>
      </c>
      <c r="W77" s="10">
        <f t="shared" si="5"/>
        <v>-1.7047780657547362E-2</v>
      </c>
      <c r="X77" t="b">
        <f t="shared" si="6"/>
        <v>1</v>
      </c>
    </row>
    <row r="78" spans="1:24">
      <c r="A78" t="s">
        <v>128</v>
      </c>
      <c r="B78" t="s">
        <v>129</v>
      </c>
      <c r="C78" t="s">
        <v>89</v>
      </c>
      <c r="D78">
        <v>11</v>
      </c>
      <c r="E78">
        <v>2</v>
      </c>
      <c r="F78">
        <v>0</v>
      </c>
      <c r="G78">
        <v>4.24</v>
      </c>
      <c r="H78">
        <v>6.0710000991821289</v>
      </c>
      <c r="I78">
        <v>3.537736177444458</v>
      </c>
      <c r="J78">
        <v>3.4879999160766602</v>
      </c>
      <c r="K78" t="s">
        <v>92</v>
      </c>
      <c r="L78">
        <v>1.2500000186265001E-2</v>
      </c>
      <c r="M78">
        <v>4.24</v>
      </c>
      <c r="N78" t="b">
        <f t="shared" si="7"/>
        <v>1</v>
      </c>
      <c r="O78">
        <v>-0.22</v>
      </c>
      <c r="P78">
        <v>-4.9327411651611328</v>
      </c>
      <c r="Q78" s="14">
        <v>3.537735989633596</v>
      </c>
      <c r="R78">
        <v>4.24</v>
      </c>
      <c r="T78" s="7" t="s">
        <v>128</v>
      </c>
      <c r="U78" s="7" t="s">
        <v>129</v>
      </c>
      <c r="V78" s="6">
        <v>5.7680001258850098</v>
      </c>
      <c r="W78" s="10">
        <f t="shared" si="5"/>
        <v>5.2531200881454299E-2</v>
      </c>
      <c r="X78" t="b">
        <f t="shared" si="6"/>
        <v>1</v>
      </c>
    </row>
    <row r="79" spans="1:24">
      <c r="A79" t="s">
        <v>145</v>
      </c>
      <c r="B79" t="s">
        <v>146</v>
      </c>
      <c r="C79" t="s">
        <v>89</v>
      </c>
      <c r="D79">
        <v>7</v>
      </c>
      <c r="E79">
        <v>8</v>
      </c>
      <c r="F79">
        <v>0</v>
      </c>
      <c r="G79">
        <v>19.23</v>
      </c>
      <c r="H79">
        <v>25.466999053955078</v>
      </c>
      <c r="I79">
        <v>2.0800833702087402</v>
      </c>
      <c r="J79">
        <v>2.002000093460083</v>
      </c>
      <c r="K79" t="s">
        <v>25</v>
      </c>
      <c r="L79">
        <v>0.10000000149011601</v>
      </c>
      <c r="M79">
        <v>19.23</v>
      </c>
      <c r="N79" t="b">
        <f t="shared" si="7"/>
        <v>1</v>
      </c>
      <c r="O79">
        <v>-4.7399990000000001</v>
      </c>
      <c r="P79">
        <v>-19.774717330932617</v>
      </c>
      <c r="Q79" s="14">
        <v>2.0800832343237881</v>
      </c>
      <c r="R79">
        <v>19.23</v>
      </c>
      <c r="T79" s="7" t="s">
        <v>145</v>
      </c>
      <c r="U79" s="7" t="s">
        <v>146</v>
      </c>
      <c r="V79" s="6">
        <v>25.232999801635742</v>
      </c>
      <c r="W79" s="10">
        <f t="shared" si="5"/>
        <v>9.2735407664120383E-3</v>
      </c>
      <c r="X79" t="b">
        <f t="shared" si="6"/>
        <v>1</v>
      </c>
    </row>
    <row r="80" spans="1:24">
      <c r="A80" t="s">
        <v>90</v>
      </c>
      <c r="B80" t="s">
        <v>91</v>
      </c>
      <c r="C80" t="s">
        <v>89</v>
      </c>
      <c r="D80">
        <v>12</v>
      </c>
      <c r="E80">
        <v>2</v>
      </c>
      <c r="F80">
        <v>0</v>
      </c>
      <c r="G80">
        <v>10.66</v>
      </c>
      <c r="H80">
        <v>14.53600025177002</v>
      </c>
      <c r="I80">
        <v>6.8442778587341309</v>
      </c>
      <c r="J80">
        <v>5.684999942779541</v>
      </c>
      <c r="K80" t="s">
        <v>92</v>
      </c>
      <c r="L80">
        <v>0.15000000596046401</v>
      </c>
      <c r="M80">
        <v>10.66</v>
      </c>
      <c r="N80" t="b">
        <f t="shared" si="7"/>
        <v>1</v>
      </c>
      <c r="O80">
        <v>-7.9999769999999998E-2</v>
      </c>
      <c r="P80">
        <v>-0.74487829208374001</v>
      </c>
      <c r="Q80" s="14">
        <v>6.8442777889530833</v>
      </c>
      <c r="R80">
        <v>10.66</v>
      </c>
      <c r="T80" s="7" t="s">
        <v>90</v>
      </c>
      <c r="U80" s="7" t="s">
        <v>91</v>
      </c>
      <c r="V80" s="6">
        <v>14.100000381469727</v>
      </c>
      <c r="W80" s="10">
        <f t="shared" si="5"/>
        <v>3.0921975780460662E-2</v>
      </c>
      <c r="X80" t="b">
        <f t="shared" si="6"/>
        <v>1</v>
      </c>
    </row>
    <row r="81" spans="1:24">
      <c r="N81" t="b">
        <f t="shared" si="7"/>
        <v>1</v>
      </c>
      <c r="Q81" s="14"/>
      <c r="T81" s="7"/>
      <c r="U81" s="7"/>
      <c r="V81" s="6"/>
    </row>
    <row r="82" spans="1:24">
      <c r="N82" t="b">
        <f t="shared" si="7"/>
        <v>1</v>
      </c>
      <c r="Q82" s="14"/>
      <c r="T82" s="7"/>
      <c r="U82" s="7"/>
      <c r="V82" s="6"/>
    </row>
    <row r="83" spans="1:24">
      <c r="A83" t="s">
        <v>227</v>
      </c>
      <c r="B83" t="s">
        <v>228</v>
      </c>
      <c r="C83" t="s">
        <v>174</v>
      </c>
      <c r="D83">
        <v>7</v>
      </c>
      <c r="E83">
        <v>4</v>
      </c>
      <c r="F83">
        <v>2</v>
      </c>
      <c r="G83">
        <v>43.3</v>
      </c>
      <c r="H83">
        <v>49.159999847412109</v>
      </c>
      <c r="I83">
        <v>4.0002217292785636</v>
      </c>
      <c r="J83">
        <v>4.0999999046325684</v>
      </c>
      <c r="K83" t="s">
        <v>25</v>
      </c>
      <c r="M83">
        <v>43.3</v>
      </c>
      <c r="N83" t="b">
        <f t="shared" si="7"/>
        <v>1</v>
      </c>
      <c r="O83">
        <v>4.53</v>
      </c>
      <c r="P83">
        <v>11.68428897857666</v>
      </c>
      <c r="Q83" s="14">
        <v>4.0002216092433454</v>
      </c>
      <c r="R83">
        <v>43.3</v>
      </c>
      <c r="T83" s="7" t="s">
        <v>227</v>
      </c>
      <c r="U83" s="7" t="s">
        <v>228</v>
      </c>
      <c r="V83" s="6">
        <v>51.161998748779297</v>
      </c>
      <c r="W83" s="10">
        <f t="shared" ref="W83:W110" si="8">(H83-V83)/V83</f>
        <v>-3.9130584229079876E-2</v>
      </c>
      <c r="X83" t="b">
        <f t="shared" ref="X83:X110" si="9">A83=T83</f>
        <v>1</v>
      </c>
    </row>
    <row r="84" spans="1:24">
      <c r="A84" t="s">
        <v>213</v>
      </c>
      <c r="B84" t="s">
        <v>214</v>
      </c>
      <c r="C84" t="s">
        <v>174</v>
      </c>
      <c r="D84">
        <v>10</v>
      </c>
      <c r="E84">
        <v>4</v>
      </c>
      <c r="F84">
        <v>1</v>
      </c>
      <c r="G84">
        <v>109.49</v>
      </c>
      <c r="H84">
        <v>126.16799926757813</v>
      </c>
      <c r="I84">
        <v>5.3703536987304688</v>
      </c>
      <c r="J84">
        <v>5.379000186920166</v>
      </c>
      <c r="K84" t="s">
        <v>25</v>
      </c>
      <c r="L84">
        <v>1.470000028610229</v>
      </c>
      <c r="M84">
        <v>109.49</v>
      </c>
      <c r="N84" t="b">
        <f t="shared" si="7"/>
        <v>1</v>
      </c>
      <c r="O84">
        <v>-13.17</v>
      </c>
      <c r="P84">
        <v>-10.737001419067383</v>
      </c>
      <c r="Q84" s="14">
        <v>5.3703535614585061</v>
      </c>
      <c r="R84">
        <v>109.49</v>
      </c>
      <c r="T84" s="7" t="s">
        <v>213</v>
      </c>
      <c r="U84" s="7" t="s">
        <v>214</v>
      </c>
      <c r="V84" s="6">
        <v>127.23799896240234</v>
      </c>
      <c r="W84" s="10">
        <f t="shared" si="8"/>
        <v>-8.4094351023265759E-3</v>
      </c>
      <c r="X84" t="b">
        <f t="shared" si="9"/>
        <v>1</v>
      </c>
    </row>
    <row r="85" spans="1:24">
      <c r="A85" t="s">
        <v>197</v>
      </c>
      <c r="B85" t="s">
        <v>198</v>
      </c>
      <c r="C85" t="s">
        <v>174</v>
      </c>
      <c r="D85">
        <v>8</v>
      </c>
      <c r="E85">
        <v>2</v>
      </c>
      <c r="F85">
        <v>1</v>
      </c>
      <c r="G85">
        <v>45.39</v>
      </c>
      <c r="H85">
        <v>61.271999359130859</v>
      </c>
      <c r="I85">
        <v>0.83475655317306507</v>
      </c>
      <c r="J85">
        <v>0.87260001897811912</v>
      </c>
      <c r="K85" t="s">
        <v>25</v>
      </c>
      <c r="L85">
        <v>9.3997292707883012E-2</v>
      </c>
      <c r="M85">
        <v>45.39</v>
      </c>
      <c r="N85" t="b">
        <f t="shared" si="7"/>
        <v>1</v>
      </c>
      <c r="O85">
        <v>2.8099980000000002</v>
      </c>
      <c r="P85">
        <v>6.5993366241455078</v>
      </c>
      <c r="Q85" s="14">
        <v>0.83475654990327974</v>
      </c>
      <c r="R85">
        <v>45.39</v>
      </c>
      <c r="T85" s="7" t="s">
        <v>197</v>
      </c>
      <c r="U85" s="7" t="s">
        <v>198</v>
      </c>
      <c r="V85" s="6">
        <v>62.28900146484375</v>
      </c>
      <c r="W85" s="10">
        <f t="shared" si="8"/>
        <v>-1.6327153779899524E-2</v>
      </c>
      <c r="X85" t="b">
        <f t="shared" si="9"/>
        <v>1</v>
      </c>
    </row>
    <row r="86" spans="1:24">
      <c r="A86" t="s">
        <v>209</v>
      </c>
      <c r="B86" t="s">
        <v>210</v>
      </c>
      <c r="C86" t="s">
        <v>174</v>
      </c>
      <c r="D86">
        <v>3</v>
      </c>
      <c r="E86">
        <v>10</v>
      </c>
      <c r="F86">
        <v>2</v>
      </c>
      <c r="G86">
        <v>59.17</v>
      </c>
      <c r="H86">
        <v>64.816001892089844</v>
      </c>
      <c r="I86">
        <v>7.1657934188842773</v>
      </c>
      <c r="J86">
        <v>7.0989999771118164</v>
      </c>
      <c r="K86" t="s">
        <v>25</v>
      </c>
      <c r="L86">
        <v>1.059999942779541</v>
      </c>
      <c r="M86">
        <v>59.17</v>
      </c>
      <c r="N86" t="b">
        <f t="shared" si="7"/>
        <v>1</v>
      </c>
      <c r="O86">
        <v>-7.2099970000000004</v>
      </c>
      <c r="P86">
        <v>-10.86170482635498</v>
      </c>
      <c r="Q86" s="14">
        <v>7.1657930896031159</v>
      </c>
      <c r="R86">
        <v>59.17</v>
      </c>
      <c r="T86" s="7" t="s">
        <v>209</v>
      </c>
      <c r="U86" s="7" t="s">
        <v>210</v>
      </c>
      <c r="V86" s="6">
        <v>67.581001281738281</v>
      </c>
      <c r="W86" s="10">
        <f t="shared" si="8"/>
        <v>-4.0913856515996827E-2</v>
      </c>
      <c r="X86" t="b">
        <f t="shared" si="9"/>
        <v>1</v>
      </c>
    </row>
    <row r="87" spans="1:24">
      <c r="A87" t="s">
        <v>187</v>
      </c>
      <c r="B87" t="s">
        <v>188</v>
      </c>
      <c r="C87" t="s">
        <v>174</v>
      </c>
      <c r="D87">
        <v>3</v>
      </c>
      <c r="E87">
        <v>5</v>
      </c>
      <c r="F87">
        <v>0</v>
      </c>
      <c r="G87">
        <v>13.92</v>
      </c>
      <c r="H87">
        <v>17.357000350952148</v>
      </c>
      <c r="I87">
        <v>5.747126579284668</v>
      </c>
      <c r="J87">
        <v>5.3480000495910645</v>
      </c>
      <c r="K87" t="s">
        <v>25</v>
      </c>
      <c r="L87">
        <v>0.18000000715255701</v>
      </c>
      <c r="M87">
        <v>13.92</v>
      </c>
      <c r="N87" t="b">
        <f t="shared" si="7"/>
        <v>1</v>
      </c>
      <c r="O87">
        <v>0.40999980000000003</v>
      </c>
      <c r="P87">
        <v>3.0347878932952881</v>
      </c>
      <c r="Q87" s="14">
        <v>5.7471265224204666</v>
      </c>
      <c r="R87">
        <v>13.92</v>
      </c>
      <c r="T87" s="7" t="s">
        <v>187</v>
      </c>
      <c r="U87" s="7" t="s">
        <v>188</v>
      </c>
      <c r="V87" s="6">
        <v>19.25</v>
      </c>
      <c r="W87" s="10">
        <f t="shared" si="8"/>
        <v>-9.8337644106381905E-2</v>
      </c>
      <c r="X87" t="b">
        <f t="shared" si="9"/>
        <v>1</v>
      </c>
    </row>
    <row r="88" spans="1:24">
      <c r="A88" t="s">
        <v>211</v>
      </c>
      <c r="B88" t="s">
        <v>212</v>
      </c>
      <c r="C88" t="s">
        <v>174</v>
      </c>
      <c r="D88">
        <v>3</v>
      </c>
      <c r="E88">
        <v>10</v>
      </c>
      <c r="F88">
        <v>3</v>
      </c>
      <c r="G88">
        <v>51.82</v>
      </c>
      <c r="H88">
        <v>58.557998657226563</v>
      </c>
      <c r="I88">
        <v>6.7155537605285645</v>
      </c>
      <c r="J88">
        <v>6.7100000381469727</v>
      </c>
      <c r="K88" t="s">
        <v>25</v>
      </c>
      <c r="L88">
        <v>0.87000000476837203</v>
      </c>
      <c r="M88">
        <v>51.82</v>
      </c>
      <c r="N88" t="b">
        <f t="shared" si="7"/>
        <v>1</v>
      </c>
      <c r="O88">
        <v>-2.95</v>
      </c>
      <c r="P88">
        <v>-5.3861618041992188</v>
      </c>
      <c r="Q88" s="14">
        <v>6.7155538770233241</v>
      </c>
      <c r="R88">
        <v>51.82</v>
      </c>
      <c r="T88" s="7" t="s">
        <v>211</v>
      </c>
      <c r="U88" s="7" t="s">
        <v>212</v>
      </c>
      <c r="V88" s="6">
        <v>59.284999847412109</v>
      </c>
      <c r="W88" s="10">
        <f t="shared" si="8"/>
        <v>-1.2262818454190848E-2</v>
      </c>
      <c r="X88" t="b">
        <f t="shared" si="9"/>
        <v>1</v>
      </c>
    </row>
    <row r="89" spans="1:24">
      <c r="A89" t="s">
        <v>207</v>
      </c>
      <c r="B89" t="s">
        <v>208</v>
      </c>
      <c r="C89" t="s">
        <v>174</v>
      </c>
      <c r="D89">
        <v>7</v>
      </c>
      <c r="E89">
        <v>3</v>
      </c>
      <c r="F89">
        <v>1</v>
      </c>
      <c r="G89">
        <v>28.75</v>
      </c>
      <c r="H89">
        <v>32.700000762939453</v>
      </c>
      <c r="I89">
        <v>4.5913043022155762</v>
      </c>
      <c r="J89">
        <v>4.5929999351501465</v>
      </c>
      <c r="K89" t="s">
        <v>25</v>
      </c>
      <c r="L89">
        <v>0.33000001311302202</v>
      </c>
      <c r="M89">
        <v>28.75</v>
      </c>
      <c r="N89" t="b">
        <f t="shared" si="7"/>
        <v>1</v>
      </c>
      <c r="O89">
        <v>4.6900009999999996</v>
      </c>
      <c r="P89">
        <v>19.492937088012695</v>
      </c>
      <c r="Q89" s="14">
        <v>4.5913045302681299</v>
      </c>
      <c r="R89">
        <v>28.75</v>
      </c>
      <c r="T89" s="7" t="s">
        <v>207</v>
      </c>
      <c r="U89" s="7" t="s">
        <v>208</v>
      </c>
      <c r="V89" s="6">
        <v>32.636001586914063</v>
      </c>
      <c r="W89" s="10">
        <f t="shared" si="8"/>
        <v>1.9609992926048923E-3</v>
      </c>
      <c r="X89" t="b">
        <f t="shared" si="9"/>
        <v>1</v>
      </c>
    </row>
    <row r="90" spans="1:24">
      <c r="A90" t="s">
        <v>225</v>
      </c>
      <c r="B90" t="s">
        <v>226</v>
      </c>
      <c r="C90" t="s">
        <v>174</v>
      </c>
      <c r="D90">
        <v>7</v>
      </c>
      <c r="E90">
        <v>3</v>
      </c>
      <c r="F90">
        <v>0</v>
      </c>
      <c r="G90">
        <v>37.770000000000003</v>
      </c>
      <c r="H90">
        <v>42.849998474121094</v>
      </c>
      <c r="I90">
        <v>1.45618212223053</v>
      </c>
      <c r="J90">
        <v>1.4440000057220459</v>
      </c>
      <c r="K90" t="s">
        <v>25</v>
      </c>
      <c r="L90">
        <v>0.13799999654293102</v>
      </c>
      <c r="M90">
        <v>37.770000000000003</v>
      </c>
      <c r="N90" t="b">
        <f t="shared" si="7"/>
        <v>1</v>
      </c>
      <c r="O90">
        <v>-0.70999950000000001</v>
      </c>
      <c r="P90">
        <v>-1.8451119661331181</v>
      </c>
      <c r="Q90" s="14">
        <v>1.4561821867114877</v>
      </c>
      <c r="R90">
        <v>37.770000000000003</v>
      </c>
      <c r="T90" s="7" t="s">
        <v>225</v>
      </c>
      <c r="U90" s="7" t="s">
        <v>226</v>
      </c>
      <c r="V90" s="6">
        <v>42.227001190185547</v>
      </c>
      <c r="W90" s="10">
        <f t="shared" si="8"/>
        <v>1.4753528935896701E-2</v>
      </c>
      <c r="X90" t="b">
        <f t="shared" si="9"/>
        <v>1</v>
      </c>
    </row>
    <row r="91" spans="1:24">
      <c r="A91" t="s">
        <v>195</v>
      </c>
      <c r="B91" t="s">
        <v>196</v>
      </c>
      <c r="C91" t="s">
        <v>174</v>
      </c>
      <c r="D91">
        <v>7</v>
      </c>
      <c r="E91">
        <v>1</v>
      </c>
      <c r="F91">
        <v>0</v>
      </c>
      <c r="G91">
        <v>19.829999999999998</v>
      </c>
      <c r="H91">
        <v>25.687999725341797</v>
      </c>
      <c r="I91">
        <v>2.0171458721160889</v>
      </c>
      <c r="J91">
        <v>2.1789999008178711</v>
      </c>
      <c r="K91" t="s">
        <v>25</v>
      </c>
      <c r="L91">
        <v>0.10000000149011601</v>
      </c>
      <c r="M91">
        <v>19.829999999999998</v>
      </c>
      <c r="N91" t="b">
        <f t="shared" si="7"/>
        <v>1</v>
      </c>
      <c r="O91">
        <v>1.379999</v>
      </c>
      <c r="P91">
        <v>7.4796700477600098</v>
      </c>
      <c r="Q91" s="14">
        <v>2.0171457688374406</v>
      </c>
      <c r="R91">
        <v>19.829999999999998</v>
      </c>
      <c r="T91" s="7" t="s">
        <v>195</v>
      </c>
      <c r="U91" s="7" t="s">
        <v>196</v>
      </c>
      <c r="V91" s="6">
        <v>25.722000122070313</v>
      </c>
      <c r="W91" s="10">
        <f t="shared" si="8"/>
        <v>-1.321841091950784E-3</v>
      </c>
      <c r="X91" t="b">
        <f t="shared" si="9"/>
        <v>1</v>
      </c>
    </row>
    <row r="92" spans="1:24">
      <c r="A92" t="s">
        <v>177</v>
      </c>
      <c r="B92" t="s">
        <v>178</v>
      </c>
      <c r="C92" t="s">
        <v>174</v>
      </c>
      <c r="D92">
        <v>8</v>
      </c>
      <c r="E92">
        <v>0</v>
      </c>
      <c r="F92">
        <v>0</v>
      </c>
      <c r="G92">
        <v>74.08</v>
      </c>
      <c r="H92">
        <v>94.833000183105469</v>
      </c>
      <c r="I92">
        <v>2.0518357753753662</v>
      </c>
      <c r="J92">
        <v>1.904999971389771</v>
      </c>
      <c r="K92" t="s">
        <v>25</v>
      </c>
      <c r="L92">
        <v>0.37999999523162803</v>
      </c>
      <c r="M92">
        <v>74.08</v>
      </c>
      <c r="N92" t="b">
        <f t="shared" si="7"/>
        <v>1</v>
      </c>
      <c r="O92">
        <v>17.350000000000001</v>
      </c>
      <c r="P92">
        <v>30.583469390869141</v>
      </c>
      <c r="Q92" s="14">
        <v>2.0518358273846027</v>
      </c>
      <c r="R92">
        <v>74.08</v>
      </c>
      <c r="T92" s="7" t="s">
        <v>177</v>
      </c>
      <c r="U92" s="7" t="s">
        <v>178</v>
      </c>
      <c r="V92" s="6">
        <v>94.333000183105469</v>
      </c>
      <c r="W92" s="10">
        <f t="shared" si="8"/>
        <v>5.300372075832136E-3</v>
      </c>
      <c r="X92" t="b">
        <f t="shared" si="9"/>
        <v>1</v>
      </c>
    </row>
    <row r="93" spans="1:24">
      <c r="A93" t="s">
        <v>179</v>
      </c>
      <c r="B93" t="s">
        <v>180</v>
      </c>
      <c r="C93" t="s">
        <v>174</v>
      </c>
      <c r="D93">
        <v>7</v>
      </c>
      <c r="E93">
        <v>0</v>
      </c>
      <c r="F93">
        <v>1</v>
      </c>
      <c r="G93">
        <v>1223.48</v>
      </c>
      <c r="H93">
        <v>1495.4000244140625</v>
      </c>
      <c r="I93">
        <v>1.101530075073242</v>
      </c>
      <c r="J93">
        <v>1.190000057220459</v>
      </c>
      <c r="K93" t="s">
        <v>153</v>
      </c>
      <c r="L93">
        <v>0</v>
      </c>
      <c r="M93">
        <v>1223.48</v>
      </c>
      <c r="N93" t="b">
        <f t="shared" si="7"/>
        <v>1</v>
      </c>
      <c r="O93">
        <v>421.41</v>
      </c>
      <c r="P93">
        <v>52.540298461914063</v>
      </c>
      <c r="Q93" s="14">
        <v>1.1015300811219824</v>
      </c>
      <c r="R93">
        <v>1223.48</v>
      </c>
      <c r="T93" s="7" t="s">
        <v>179</v>
      </c>
      <c r="U93" s="7" t="s">
        <v>180</v>
      </c>
      <c r="V93" s="6">
        <v>1371.469970703125</v>
      </c>
      <c r="W93" s="10">
        <f t="shared" si="8"/>
        <v>9.0362936380882664E-2</v>
      </c>
      <c r="X93" t="b">
        <f t="shared" si="9"/>
        <v>1</v>
      </c>
    </row>
    <row r="94" spans="1:24">
      <c r="A94" t="s">
        <v>193</v>
      </c>
      <c r="B94" t="s">
        <v>194</v>
      </c>
      <c r="C94" t="s">
        <v>174</v>
      </c>
      <c r="D94">
        <v>9</v>
      </c>
      <c r="E94">
        <v>1</v>
      </c>
      <c r="F94">
        <v>0</v>
      </c>
      <c r="G94">
        <v>120.03</v>
      </c>
      <c r="H94">
        <v>175.19999694824219</v>
      </c>
      <c r="I94">
        <v>3.1992001533508301</v>
      </c>
      <c r="J94">
        <v>3.2750000953674321</v>
      </c>
      <c r="K94" t="s">
        <v>25</v>
      </c>
      <c r="L94">
        <v>0.9599999785423281</v>
      </c>
      <c r="M94">
        <v>120.03</v>
      </c>
      <c r="N94" t="b">
        <f t="shared" si="7"/>
        <v>1</v>
      </c>
      <c r="O94">
        <v>13.58</v>
      </c>
      <c r="P94">
        <v>12.75716495513916</v>
      </c>
      <c r="Q94" s="14">
        <v>3.1992001284423157</v>
      </c>
      <c r="R94">
        <v>120.03</v>
      </c>
      <c r="T94" s="7" t="s">
        <v>193</v>
      </c>
      <c r="U94" s="7" t="s">
        <v>194</v>
      </c>
      <c r="V94" s="6">
        <v>177.19999694824219</v>
      </c>
      <c r="W94" s="10">
        <f t="shared" si="8"/>
        <v>-1.1286681909956093E-2</v>
      </c>
      <c r="X94" t="b">
        <f t="shared" si="9"/>
        <v>1</v>
      </c>
    </row>
    <row r="95" spans="1:24">
      <c r="A95" t="s">
        <v>215</v>
      </c>
      <c r="B95" t="s">
        <v>216</v>
      </c>
      <c r="C95" t="s">
        <v>174</v>
      </c>
      <c r="D95">
        <v>0</v>
      </c>
      <c r="E95">
        <v>8</v>
      </c>
      <c r="F95">
        <v>1</v>
      </c>
      <c r="G95">
        <v>40.15</v>
      </c>
      <c r="H95">
        <v>40.666999816894531</v>
      </c>
      <c r="I95">
        <v>5.180572509765625</v>
      </c>
      <c r="J95">
        <v>5.3080000877380371</v>
      </c>
      <c r="K95" t="s">
        <v>25</v>
      </c>
      <c r="L95">
        <v>0.519999980926514</v>
      </c>
      <c r="M95">
        <v>40.15</v>
      </c>
      <c r="N95" t="b">
        <f t="shared" si="7"/>
        <v>1</v>
      </c>
      <c r="O95">
        <v>8.8500010000000007</v>
      </c>
      <c r="P95">
        <v>28.274768829345703</v>
      </c>
      <c r="Q95" s="14">
        <v>5.1805726617834491</v>
      </c>
      <c r="R95">
        <v>40.15</v>
      </c>
      <c r="T95" s="7" t="s">
        <v>215</v>
      </c>
      <c r="U95" s="7" t="s">
        <v>216</v>
      </c>
      <c r="V95" s="6">
        <v>41.200000762939453</v>
      </c>
      <c r="W95" s="10">
        <f t="shared" si="8"/>
        <v>-1.2936915926573745E-2</v>
      </c>
      <c r="X95" t="b">
        <f t="shared" si="9"/>
        <v>1</v>
      </c>
    </row>
    <row r="96" spans="1:24">
      <c r="A96" t="s">
        <v>221</v>
      </c>
      <c r="B96" t="s">
        <v>222</v>
      </c>
      <c r="C96" t="s">
        <v>174</v>
      </c>
      <c r="D96">
        <v>6</v>
      </c>
      <c r="E96">
        <v>2</v>
      </c>
      <c r="F96">
        <v>0</v>
      </c>
      <c r="G96">
        <v>84.73</v>
      </c>
      <c r="H96">
        <v>99.25</v>
      </c>
      <c r="I96">
        <v>3.61147141456604</v>
      </c>
      <c r="J96">
        <v>3.6059999465942383</v>
      </c>
      <c r="K96" t="s">
        <v>25</v>
      </c>
      <c r="L96">
        <v>0.769999980926514</v>
      </c>
      <c r="M96">
        <v>84.73</v>
      </c>
      <c r="N96" t="b">
        <f t="shared" si="7"/>
        <v>1</v>
      </c>
      <c r="O96">
        <v>5.4600030000000004</v>
      </c>
      <c r="P96">
        <v>6.8878602981567383</v>
      </c>
      <c r="Q96" s="14">
        <v>3.6114716662097734</v>
      </c>
      <c r="R96">
        <v>84.73</v>
      </c>
      <c r="T96" s="7" t="s">
        <v>221</v>
      </c>
      <c r="U96" s="7" t="s">
        <v>222</v>
      </c>
      <c r="V96" s="6">
        <v>100.25</v>
      </c>
      <c r="W96" s="10">
        <f t="shared" si="8"/>
        <v>-9.9750623441396506E-3</v>
      </c>
      <c r="X96" t="b">
        <f t="shared" si="9"/>
        <v>1</v>
      </c>
    </row>
    <row r="97" spans="1:24">
      <c r="A97" t="s">
        <v>203</v>
      </c>
      <c r="B97" t="s">
        <v>204</v>
      </c>
      <c r="C97" t="s">
        <v>174</v>
      </c>
      <c r="D97">
        <v>12</v>
      </c>
      <c r="E97">
        <v>2</v>
      </c>
      <c r="F97">
        <v>1</v>
      </c>
      <c r="G97">
        <v>198.84</v>
      </c>
      <c r="H97">
        <v>220.26699829101563</v>
      </c>
      <c r="I97">
        <v>2.2128345966339111</v>
      </c>
      <c r="J97">
        <v>2.1930000782012939</v>
      </c>
      <c r="K97" t="s">
        <v>25</v>
      </c>
      <c r="L97">
        <v>1.1000000238418579</v>
      </c>
      <c r="M97">
        <v>198.84</v>
      </c>
      <c r="N97" t="b">
        <f t="shared" si="7"/>
        <v>1</v>
      </c>
      <c r="O97">
        <v>3.929996</v>
      </c>
      <c r="P97">
        <v>2.016311407089233</v>
      </c>
      <c r="Q97" s="14">
        <v>2.2128344877124477</v>
      </c>
      <c r="R97">
        <v>198.84</v>
      </c>
      <c r="T97" s="7" t="s">
        <v>203</v>
      </c>
      <c r="U97" s="7" t="s">
        <v>204</v>
      </c>
      <c r="V97" s="6">
        <v>218.04899597167969</v>
      </c>
      <c r="W97" s="10">
        <f t="shared" si="8"/>
        <v>1.0172036378576183E-2</v>
      </c>
      <c r="X97" t="b">
        <f t="shared" si="9"/>
        <v>1</v>
      </c>
    </row>
    <row r="98" spans="1:24">
      <c r="A98" t="s">
        <v>189</v>
      </c>
      <c r="B98" t="s">
        <v>190</v>
      </c>
      <c r="C98" t="s">
        <v>174</v>
      </c>
      <c r="D98">
        <v>5</v>
      </c>
      <c r="E98">
        <v>3</v>
      </c>
      <c r="F98">
        <v>0</v>
      </c>
      <c r="G98">
        <v>34.11</v>
      </c>
      <c r="H98">
        <v>39.856998443603516</v>
      </c>
      <c r="I98">
        <v>6.5963058471679688</v>
      </c>
      <c r="J98">
        <v>6.8559999465942383</v>
      </c>
      <c r="K98" t="s">
        <v>25</v>
      </c>
      <c r="L98">
        <v>0.5625</v>
      </c>
      <c r="M98">
        <v>34.11</v>
      </c>
      <c r="N98" t="b">
        <f t="shared" si="7"/>
        <v>1</v>
      </c>
      <c r="O98">
        <v>-3.6899989999999998</v>
      </c>
      <c r="P98">
        <v>-9.7619009017944336</v>
      </c>
      <c r="Q98" s="14">
        <v>6.5963060686015833</v>
      </c>
      <c r="R98">
        <v>34.11</v>
      </c>
      <c r="T98" s="7" t="s">
        <v>189</v>
      </c>
      <c r="U98" s="7" t="s">
        <v>190</v>
      </c>
      <c r="V98" s="6">
        <v>45.125</v>
      </c>
      <c r="W98" s="10">
        <f t="shared" si="8"/>
        <v>-0.11674241676224896</v>
      </c>
      <c r="X98" t="b">
        <f t="shared" si="9"/>
        <v>1</v>
      </c>
    </row>
    <row r="99" spans="1:24">
      <c r="A99" t="s">
        <v>191</v>
      </c>
      <c r="B99" t="s">
        <v>192</v>
      </c>
      <c r="C99" t="s">
        <v>174</v>
      </c>
      <c r="D99">
        <v>1</v>
      </c>
      <c r="E99">
        <v>7</v>
      </c>
      <c r="F99">
        <v>3</v>
      </c>
      <c r="G99">
        <v>26.22</v>
      </c>
      <c r="H99">
        <v>35.099998474121094</v>
      </c>
      <c r="I99">
        <v>7.1700992584228516</v>
      </c>
      <c r="J99">
        <v>7.1649999618530273</v>
      </c>
      <c r="K99" t="s">
        <v>25</v>
      </c>
      <c r="L99">
        <v>0.46999999880790705</v>
      </c>
      <c r="M99">
        <v>26.22</v>
      </c>
      <c r="N99" t="b">
        <f t="shared" si="7"/>
        <v>1</v>
      </c>
      <c r="O99">
        <v>-6.0799989999999999</v>
      </c>
      <c r="P99">
        <v>-18.823530197143555</v>
      </c>
      <c r="Q99" s="14">
        <v>7.1700991427598337</v>
      </c>
      <c r="R99">
        <v>26.22</v>
      </c>
      <c r="T99" s="7" t="s">
        <v>191</v>
      </c>
      <c r="U99" s="7" t="s">
        <v>192</v>
      </c>
      <c r="V99" s="6">
        <v>36.636001586914063</v>
      </c>
      <c r="W99" s="10">
        <f t="shared" si="8"/>
        <v>-4.1926057600718374E-2</v>
      </c>
      <c r="X99" t="b">
        <f t="shared" si="9"/>
        <v>1</v>
      </c>
    </row>
    <row r="100" spans="1:24">
      <c r="A100" t="s">
        <v>185</v>
      </c>
      <c r="B100" t="s">
        <v>186</v>
      </c>
      <c r="C100" t="s">
        <v>174</v>
      </c>
      <c r="D100">
        <v>9</v>
      </c>
      <c r="E100">
        <v>7</v>
      </c>
      <c r="F100">
        <v>1</v>
      </c>
      <c r="G100">
        <v>25.48</v>
      </c>
      <c r="H100">
        <v>29.128000259399414</v>
      </c>
      <c r="I100">
        <v>5.7299847602844238</v>
      </c>
      <c r="J100">
        <v>5.8060002326965332</v>
      </c>
      <c r="K100" t="s">
        <v>25</v>
      </c>
      <c r="L100">
        <v>0.37000000476837203</v>
      </c>
      <c r="M100">
        <v>25.48</v>
      </c>
      <c r="N100" t="b">
        <f t="shared" si="7"/>
        <v>1</v>
      </c>
      <c r="O100">
        <v>1.33</v>
      </c>
      <c r="P100">
        <v>5.5072460174560547</v>
      </c>
      <c r="Q100" s="14">
        <v>5.7299844511262661</v>
      </c>
      <c r="R100">
        <v>25.48</v>
      </c>
      <c r="T100" s="7" t="s">
        <v>185</v>
      </c>
      <c r="U100" s="7" t="s">
        <v>186</v>
      </c>
      <c r="V100" s="6">
        <v>29.739999771118164</v>
      </c>
      <c r="W100" s="10">
        <f t="shared" si="8"/>
        <v>-2.0578329402446395E-2</v>
      </c>
      <c r="X100" t="b">
        <f t="shared" si="9"/>
        <v>1</v>
      </c>
    </row>
    <row r="101" spans="1:24">
      <c r="A101" t="s">
        <v>175</v>
      </c>
      <c r="B101" t="s">
        <v>176</v>
      </c>
      <c r="C101" t="s">
        <v>174</v>
      </c>
      <c r="D101">
        <v>7</v>
      </c>
      <c r="E101">
        <v>5</v>
      </c>
      <c r="F101">
        <v>0</v>
      </c>
      <c r="G101">
        <v>88.66</v>
      </c>
      <c r="H101">
        <v>104.22200012207031</v>
      </c>
      <c r="I101">
        <v>4.6018495559692383</v>
      </c>
      <c r="J101">
        <v>4.4749999046325684</v>
      </c>
      <c r="K101" t="s">
        <v>25</v>
      </c>
      <c r="L101">
        <v>1.0199999809265139</v>
      </c>
      <c r="M101">
        <v>88.66</v>
      </c>
      <c r="N101" t="b">
        <f t="shared" si="7"/>
        <v>1</v>
      </c>
      <c r="O101">
        <v>-2.5700029999999998</v>
      </c>
      <c r="P101">
        <v>-2.817055463790894</v>
      </c>
      <c r="Q101" s="14">
        <v>4.601849677087813</v>
      </c>
      <c r="R101">
        <v>88.66</v>
      </c>
      <c r="T101" s="7" t="s">
        <v>175</v>
      </c>
      <c r="U101" s="7" t="s">
        <v>176</v>
      </c>
      <c r="V101" s="6">
        <v>104.63600158691406</v>
      </c>
      <c r="W101" s="10">
        <f t="shared" si="8"/>
        <v>-3.9565872029223795E-3</v>
      </c>
      <c r="X101" t="b">
        <f t="shared" si="9"/>
        <v>1</v>
      </c>
    </row>
    <row r="102" spans="1:24">
      <c r="A102" t="s">
        <v>223</v>
      </c>
      <c r="B102" t="s">
        <v>224</v>
      </c>
      <c r="C102" t="s">
        <v>174</v>
      </c>
      <c r="D102">
        <v>12</v>
      </c>
      <c r="E102">
        <v>2</v>
      </c>
      <c r="F102">
        <v>0</v>
      </c>
      <c r="G102">
        <v>21.06</v>
      </c>
      <c r="H102">
        <v>38.91400146484375</v>
      </c>
      <c r="I102">
        <v>2.5711302757263179</v>
      </c>
      <c r="J102">
        <v>0.35499998927116405</v>
      </c>
      <c r="K102" t="s">
        <v>25</v>
      </c>
      <c r="L102">
        <v>0</v>
      </c>
      <c r="M102">
        <v>21.06</v>
      </c>
      <c r="N102" t="b">
        <f t="shared" si="7"/>
        <v>1</v>
      </c>
      <c r="O102">
        <v>-13.35</v>
      </c>
      <c r="P102">
        <v>-38.796863555908203</v>
      </c>
      <c r="Q102" s="14">
        <v>2.571130127195846</v>
      </c>
      <c r="R102">
        <v>21.06</v>
      </c>
      <c r="T102" s="7" t="s">
        <v>223</v>
      </c>
      <c r="U102" s="7" t="s">
        <v>224</v>
      </c>
      <c r="V102" s="6">
        <v>40.930000305175781</v>
      </c>
      <c r="W102" s="10">
        <f t="shared" si="8"/>
        <v>-4.9254796611303692E-2</v>
      </c>
      <c r="X102" t="b">
        <f t="shared" si="9"/>
        <v>1</v>
      </c>
    </row>
    <row r="103" spans="1:24">
      <c r="A103" t="s">
        <v>183</v>
      </c>
      <c r="B103" t="s">
        <v>184</v>
      </c>
      <c r="C103" t="s">
        <v>174</v>
      </c>
      <c r="D103">
        <v>3</v>
      </c>
      <c r="E103">
        <v>1</v>
      </c>
      <c r="F103">
        <v>0</v>
      </c>
      <c r="G103">
        <v>82.45</v>
      </c>
      <c r="H103">
        <v>106.75</v>
      </c>
      <c r="I103">
        <v>0.48514252901077304</v>
      </c>
      <c r="J103">
        <v>0.50940001010894809</v>
      </c>
      <c r="K103" t="s">
        <v>25</v>
      </c>
      <c r="L103">
        <v>0.13428184815480201</v>
      </c>
      <c r="M103">
        <v>82.45</v>
      </c>
      <c r="N103" t="b">
        <f t="shared" si="7"/>
        <v>1</v>
      </c>
      <c r="O103">
        <v>17.16</v>
      </c>
      <c r="P103">
        <v>26.282732009887695</v>
      </c>
      <c r="Q103" s="14">
        <v>0.48514251784167911</v>
      </c>
      <c r="R103">
        <v>82.45</v>
      </c>
      <c r="T103" s="7" t="s">
        <v>183</v>
      </c>
      <c r="U103" s="7" t="s">
        <v>184</v>
      </c>
      <c r="V103" s="6">
        <v>103</v>
      </c>
      <c r="W103" s="10">
        <f t="shared" si="8"/>
        <v>3.640776699029126E-2</v>
      </c>
      <c r="X103" t="b">
        <f t="shared" si="9"/>
        <v>1</v>
      </c>
    </row>
    <row r="104" spans="1:24">
      <c r="A104" t="s">
        <v>199</v>
      </c>
      <c r="B104" t="s">
        <v>200</v>
      </c>
      <c r="C104" t="s">
        <v>174</v>
      </c>
      <c r="D104">
        <v>2</v>
      </c>
      <c r="E104">
        <v>7</v>
      </c>
      <c r="F104">
        <v>0</v>
      </c>
      <c r="G104">
        <v>34.93</v>
      </c>
      <c r="H104">
        <v>40.666999816894531</v>
      </c>
      <c r="I104">
        <v>6.01202392578125</v>
      </c>
      <c r="J104">
        <v>5.9409999847412109</v>
      </c>
      <c r="K104" t="s">
        <v>25</v>
      </c>
      <c r="L104">
        <v>0.52499997615814209</v>
      </c>
      <c r="M104">
        <v>34.93</v>
      </c>
      <c r="N104" t="b">
        <f t="shared" si="7"/>
        <v>1</v>
      </c>
      <c r="O104">
        <v>3.08</v>
      </c>
      <c r="P104">
        <v>9.6703290939331055</v>
      </c>
      <c r="Q104" s="14">
        <v>6.0120237750717678</v>
      </c>
      <c r="R104">
        <v>34.93</v>
      </c>
      <c r="T104" s="7" t="s">
        <v>199</v>
      </c>
      <c r="U104" s="7" t="s">
        <v>200</v>
      </c>
      <c r="V104" s="6">
        <v>42.299999237060547</v>
      </c>
      <c r="W104" s="10">
        <f t="shared" si="8"/>
        <v>-3.8605187934265643E-2</v>
      </c>
      <c r="X104" t="b">
        <f t="shared" si="9"/>
        <v>1</v>
      </c>
    </row>
    <row r="105" spans="1:24">
      <c r="A105" t="s">
        <v>201</v>
      </c>
      <c r="B105" t="s">
        <v>202</v>
      </c>
      <c r="C105" t="s">
        <v>174</v>
      </c>
      <c r="D105">
        <v>10</v>
      </c>
      <c r="E105">
        <v>6</v>
      </c>
      <c r="F105">
        <v>1</v>
      </c>
      <c r="G105">
        <v>116.05</v>
      </c>
      <c r="H105">
        <v>134.77799987792969</v>
      </c>
      <c r="I105">
        <v>4.6531667709350586</v>
      </c>
      <c r="J105">
        <v>4.6630001068115234</v>
      </c>
      <c r="K105" t="s">
        <v>25</v>
      </c>
      <c r="L105">
        <v>1.3500000238418579</v>
      </c>
      <c r="M105">
        <v>116.05</v>
      </c>
      <c r="N105" t="b">
        <f t="shared" si="7"/>
        <v>1</v>
      </c>
      <c r="O105">
        <v>-11.25</v>
      </c>
      <c r="P105">
        <v>-8.8373918533325195</v>
      </c>
      <c r="Q105" s="14">
        <v>4.6531668206526771</v>
      </c>
      <c r="R105">
        <v>116.05</v>
      </c>
      <c r="T105" s="7" t="s">
        <v>201</v>
      </c>
      <c r="U105" s="7" t="s">
        <v>202</v>
      </c>
      <c r="V105" s="6">
        <v>135.19700622558594</v>
      </c>
      <c r="W105" s="10">
        <f t="shared" si="8"/>
        <v>-3.0992280032969646E-3</v>
      </c>
      <c r="X105" t="b">
        <f t="shared" si="9"/>
        <v>1</v>
      </c>
    </row>
    <row r="106" spans="1:24">
      <c r="A106" t="s">
        <v>181</v>
      </c>
      <c r="B106" t="s">
        <v>182</v>
      </c>
      <c r="C106" t="s">
        <v>174</v>
      </c>
      <c r="D106">
        <v>1</v>
      </c>
      <c r="E106">
        <v>2</v>
      </c>
      <c r="F106">
        <v>0</v>
      </c>
      <c r="G106">
        <v>42.35</v>
      </c>
      <c r="H106">
        <v>53.193000793457031</v>
      </c>
      <c r="I106">
        <v>3.2297520637512211</v>
      </c>
      <c r="J106">
        <v>3.345999956130981</v>
      </c>
      <c r="K106" t="s">
        <v>25</v>
      </c>
      <c r="L106">
        <v>0.33570461538461505</v>
      </c>
      <c r="M106">
        <v>42.35</v>
      </c>
      <c r="N106" t="b">
        <f t="shared" si="7"/>
        <v>1</v>
      </c>
      <c r="O106">
        <v>-2.6900010000000001</v>
      </c>
      <c r="P106">
        <v>-5.9724740982055664</v>
      </c>
      <c r="Q106" s="14">
        <v>3.2297520598104175</v>
      </c>
      <c r="R106">
        <v>42.35</v>
      </c>
      <c r="T106" s="7" t="s">
        <v>181</v>
      </c>
      <c r="U106" s="7" t="s">
        <v>182</v>
      </c>
      <c r="V106" s="6">
        <v>54.333000183105469</v>
      </c>
      <c r="W106" s="10">
        <f t="shared" si="8"/>
        <v>-2.0981712510013642E-2</v>
      </c>
      <c r="X106" t="b">
        <f t="shared" si="9"/>
        <v>1</v>
      </c>
    </row>
    <row r="107" spans="1:24">
      <c r="A107" t="s">
        <v>172</v>
      </c>
      <c r="B107" t="s">
        <v>173</v>
      </c>
      <c r="C107" t="s">
        <v>174</v>
      </c>
      <c r="D107">
        <v>7</v>
      </c>
      <c r="E107">
        <v>8</v>
      </c>
      <c r="F107">
        <v>1</v>
      </c>
      <c r="G107">
        <v>65.599999999999994</v>
      </c>
      <c r="H107">
        <v>72.696998596191406</v>
      </c>
      <c r="I107">
        <v>4.5731706619262704</v>
      </c>
      <c r="J107">
        <v>4.6050000190734863</v>
      </c>
      <c r="K107" t="s">
        <v>25</v>
      </c>
      <c r="L107">
        <v>0.75000000000000011</v>
      </c>
      <c r="M107">
        <v>65.599999999999994</v>
      </c>
      <c r="N107" t="b">
        <f t="shared" si="7"/>
        <v>1</v>
      </c>
      <c r="O107">
        <v>2.7500019999999998</v>
      </c>
      <c r="P107">
        <v>4.3754973411560059</v>
      </c>
      <c r="Q107" s="14">
        <v>4.5710802986439134</v>
      </c>
      <c r="R107">
        <v>65.599999999999994</v>
      </c>
      <c r="T107" s="7" t="s">
        <v>172</v>
      </c>
      <c r="U107" s="7" t="s">
        <v>173</v>
      </c>
      <c r="V107" s="6">
        <v>73.21600341796875</v>
      </c>
      <c r="W107" s="10">
        <f t="shared" si="8"/>
        <v>-7.0886800364463633E-3</v>
      </c>
      <c r="X107" t="b">
        <f t="shared" si="9"/>
        <v>1</v>
      </c>
    </row>
    <row r="108" spans="1:24">
      <c r="A108" t="s">
        <v>205</v>
      </c>
      <c r="B108" t="s">
        <v>206</v>
      </c>
      <c r="C108" t="s">
        <v>174</v>
      </c>
      <c r="D108">
        <v>11</v>
      </c>
      <c r="E108">
        <v>4</v>
      </c>
      <c r="F108">
        <v>1</v>
      </c>
      <c r="G108">
        <v>80.98</v>
      </c>
      <c r="H108">
        <v>90.18499755859375</v>
      </c>
      <c r="I108">
        <v>4.7419114112854004</v>
      </c>
      <c r="J108">
        <v>4.8080000877380371</v>
      </c>
      <c r="K108" t="s">
        <v>25</v>
      </c>
      <c r="L108">
        <v>0.9599999785423281</v>
      </c>
      <c r="M108">
        <v>80.98</v>
      </c>
      <c r="N108" t="b">
        <f t="shared" si="7"/>
        <v>1</v>
      </c>
      <c r="O108">
        <v>-6.6899980000000001</v>
      </c>
      <c r="P108">
        <v>-7.630882740020752</v>
      </c>
      <c r="Q108" s="14">
        <v>4.7419114771169566</v>
      </c>
      <c r="R108">
        <v>80.98</v>
      </c>
      <c r="T108" s="7" t="s">
        <v>205</v>
      </c>
      <c r="U108" s="7" t="s">
        <v>206</v>
      </c>
      <c r="V108" s="6">
        <v>89.886001586914063</v>
      </c>
      <c r="W108" s="10">
        <f t="shared" si="8"/>
        <v>3.3263908328437257E-3</v>
      </c>
      <c r="X108" t="b">
        <f t="shared" si="9"/>
        <v>1</v>
      </c>
    </row>
    <row r="109" spans="1:24">
      <c r="A109" t="s">
        <v>219</v>
      </c>
      <c r="B109" t="s">
        <v>220</v>
      </c>
      <c r="C109" t="s">
        <v>174</v>
      </c>
      <c r="D109">
        <v>7</v>
      </c>
      <c r="E109">
        <v>0</v>
      </c>
      <c r="F109">
        <v>0</v>
      </c>
      <c r="G109">
        <v>33.33</v>
      </c>
      <c r="H109">
        <v>53</v>
      </c>
      <c r="J109">
        <v>0</v>
      </c>
      <c r="K109" t="s">
        <v>59</v>
      </c>
      <c r="L109">
        <v>0</v>
      </c>
      <c r="M109">
        <v>33.33</v>
      </c>
      <c r="N109" t="b">
        <f t="shared" si="7"/>
        <v>1</v>
      </c>
      <c r="O109">
        <v>-11.96</v>
      </c>
      <c r="P109">
        <v>-26.4075927734375</v>
      </c>
      <c r="Q109" s="14" t="s">
        <v>493</v>
      </c>
      <c r="R109">
        <v>33.33</v>
      </c>
      <c r="T109" s="7" t="s">
        <v>219</v>
      </c>
      <c r="U109" s="7" t="s">
        <v>220</v>
      </c>
      <c r="V109" s="6">
        <v>54.429000854492188</v>
      </c>
      <c r="W109" s="10">
        <f t="shared" si="8"/>
        <v>-2.6254401735435272E-2</v>
      </c>
      <c r="X109" t="b">
        <f t="shared" si="9"/>
        <v>1</v>
      </c>
    </row>
    <row r="110" spans="1:24">
      <c r="A110" t="s">
        <v>217</v>
      </c>
      <c r="B110" t="s">
        <v>218</v>
      </c>
      <c r="C110" t="s">
        <v>174</v>
      </c>
      <c r="D110">
        <v>0</v>
      </c>
      <c r="E110">
        <v>8</v>
      </c>
      <c r="F110">
        <v>0</v>
      </c>
      <c r="G110">
        <v>29.06</v>
      </c>
      <c r="H110">
        <v>32</v>
      </c>
      <c r="I110">
        <v>2.4776325225830078</v>
      </c>
      <c r="J110">
        <v>2.4570000171661381</v>
      </c>
      <c r="K110" t="s">
        <v>25</v>
      </c>
      <c r="L110">
        <v>0.18000000715255701</v>
      </c>
      <c r="M110">
        <v>29.06</v>
      </c>
      <c r="N110" t="b">
        <f t="shared" si="7"/>
        <v>1</v>
      </c>
      <c r="O110">
        <v>1.956</v>
      </c>
      <c r="P110">
        <v>7.2166414260864258</v>
      </c>
      <c r="Q110" s="14">
        <v>2.4776325829670665</v>
      </c>
      <c r="R110">
        <v>29.06</v>
      </c>
      <c r="T110" s="7" t="s">
        <v>217</v>
      </c>
      <c r="U110" s="7" t="s">
        <v>218</v>
      </c>
      <c r="V110" s="6">
        <v>32.625</v>
      </c>
      <c r="W110" s="10">
        <f t="shared" si="8"/>
        <v>-1.9157088122605363E-2</v>
      </c>
      <c r="X110" t="b">
        <f t="shared" si="9"/>
        <v>1</v>
      </c>
    </row>
    <row r="111" spans="1:24">
      <c r="N111" t="b">
        <f t="shared" si="7"/>
        <v>1</v>
      </c>
      <c r="Q111" s="14"/>
      <c r="T111" s="7"/>
      <c r="U111" s="7"/>
      <c r="V111" s="6"/>
    </row>
    <row r="112" spans="1:24">
      <c r="N112" t="b">
        <f t="shared" si="7"/>
        <v>1</v>
      </c>
      <c r="Q112" s="14"/>
      <c r="T112" s="7"/>
      <c r="U112" s="7"/>
      <c r="V112" s="6"/>
    </row>
    <row r="113" spans="1:24">
      <c r="A113" t="s">
        <v>229</v>
      </c>
      <c r="B113" t="s">
        <v>230</v>
      </c>
      <c r="C113" t="s">
        <v>231</v>
      </c>
      <c r="D113">
        <v>1</v>
      </c>
      <c r="E113">
        <v>5</v>
      </c>
      <c r="F113">
        <v>1</v>
      </c>
      <c r="G113">
        <v>10.36</v>
      </c>
      <c r="H113">
        <v>14.015999794006348</v>
      </c>
      <c r="J113">
        <v>0</v>
      </c>
      <c r="K113" t="s">
        <v>95</v>
      </c>
      <c r="L113">
        <v>0</v>
      </c>
      <c r="M113">
        <v>10.36</v>
      </c>
      <c r="N113" t="b">
        <f t="shared" si="7"/>
        <v>1</v>
      </c>
      <c r="O113">
        <v>1.86</v>
      </c>
      <c r="P113">
        <v>21.882349014282227</v>
      </c>
      <c r="Q113" s="14" t="s">
        <v>493</v>
      </c>
      <c r="R113">
        <v>10.36</v>
      </c>
      <c r="T113" s="7" t="s">
        <v>229</v>
      </c>
      <c r="U113" s="7" t="s">
        <v>230</v>
      </c>
      <c r="V113" s="6">
        <v>12.930000305175781</v>
      </c>
      <c r="W113" s="10">
        <f>(H113-V113)/V113</f>
        <v>8.3990677741581254E-2</v>
      </c>
      <c r="X113" t="b">
        <f>A113=T113</f>
        <v>1</v>
      </c>
    </row>
    <row r="114" spans="1:24">
      <c r="A114" t="s">
        <v>234</v>
      </c>
      <c r="B114" t="s">
        <v>235</v>
      </c>
      <c r="C114" t="s">
        <v>231</v>
      </c>
      <c r="D114">
        <v>4</v>
      </c>
      <c r="E114">
        <v>0</v>
      </c>
      <c r="F114">
        <v>0</v>
      </c>
      <c r="G114">
        <v>10.73</v>
      </c>
      <c r="H114">
        <v>12.625</v>
      </c>
      <c r="I114">
        <v>5.7036347389221191</v>
      </c>
      <c r="J114">
        <v>5.7220001220703134</v>
      </c>
      <c r="K114" t="s">
        <v>92</v>
      </c>
      <c r="L114">
        <v>5.0999999046326003E-2</v>
      </c>
      <c r="M114">
        <v>10.73</v>
      </c>
      <c r="N114" t="b">
        <f t="shared" si="7"/>
        <v>1</v>
      </c>
      <c r="O114">
        <v>2.29</v>
      </c>
      <c r="P114">
        <v>27.132701873779297</v>
      </c>
      <c r="Q114" s="14">
        <v>5.7036345624968146</v>
      </c>
      <c r="R114">
        <v>10.73</v>
      </c>
      <c r="T114" s="7" t="s">
        <v>234</v>
      </c>
      <c r="U114" s="7" t="s">
        <v>235</v>
      </c>
      <c r="V114" s="6">
        <v>12.399999618530273</v>
      </c>
      <c r="W114" s="10">
        <f>(H114-V114)/V114</f>
        <v>1.8145192612223245E-2</v>
      </c>
      <c r="X114" t="b">
        <f>A114=T114</f>
        <v>1</v>
      </c>
    </row>
    <row r="115" spans="1:24">
      <c r="A115" t="s">
        <v>232</v>
      </c>
      <c r="B115" t="s">
        <v>233</v>
      </c>
      <c r="C115" t="s">
        <v>231</v>
      </c>
      <c r="D115">
        <v>3</v>
      </c>
      <c r="E115">
        <v>3</v>
      </c>
      <c r="F115">
        <v>0</v>
      </c>
      <c r="G115">
        <v>10.81</v>
      </c>
      <c r="H115">
        <v>13.583000183105469</v>
      </c>
      <c r="I115">
        <v>8.6586494445800781</v>
      </c>
      <c r="J115">
        <v>8.8680000305175781</v>
      </c>
      <c r="K115" t="s">
        <v>92</v>
      </c>
      <c r="L115">
        <v>0.23399999737739602</v>
      </c>
      <c r="M115">
        <v>10.81</v>
      </c>
      <c r="N115" t="b">
        <f t="shared" si="7"/>
        <v>1</v>
      </c>
      <c r="O115">
        <v>-8.9999620000000002E-2</v>
      </c>
      <c r="P115">
        <v>-0.82568073272705111</v>
      </c>
      <c r="Q115" s="14">
        <v>8.6586493016612636</v>
      </c>
      <c r="R115">
        <v>10.81</v>
      </c>
      <c r="T115" s="7" t="s">
        <v>232</v>
      </c>
      <c r="U115" s="7" t="s">
        <v>233</v>
      </c>
      <c r="V115" s="6">
        <v>13.71399974822998</v>
      </c>
      <c r="W115" s="10">
        <f>(H115-V115)/V115</f>
        <v>-9.5522508042498247E-3</v>
      </c>
      <c r="X115" t="b">
        <f>A115=T115</f>
        <v>1</v>
      </c>
    </row>
    <row r="116" spans="1:24">
      <c r="A116" t="s">
        <v>236</v>
      </c>
      <c r="B116" t="s">
        <v>237</v>
      </c>
      <c r="C116" t="s">
        <v>231</v>
      </c>
      <c r="D116">
        <v>4</v>
      </c>
      <c r="E116">
        <v>12</v>
      </c>
      <c r="F116">
        <v>1</v>
      </c>
      <c r="G116">
        <v>2.63</v>
      </c>
      <c r="H116">
        <v>3.6730000972747803</v>
      </c>
      <c r="J116">
        <v>0</v>
      </c>
      <c r="K116" t="s">
        <v>59</v>
      </c>
      <c r="L116">
        <v>0</v>
      </c>
      <c r="M116">
        <v>2.63</v>
      </c>
      <c r="N116" t="b">
        <f t="shared" si="7"/>
        <v>1</v>
      </c>
      <c r="O116">
        <v>-1.04</v>
      </c>
      <c r="P116">
        <v>-28.337873458862305</v>
      </c>
      <c r="Q116" s="14" t="s">
        <v>493</v>
      </c>
      <c r="R116">
        <v>2.63</v>
      </c>
      <c r="T116" s="7" t="s">
        <v>236</v>
      </c>
      <c r="U116" s="7" t="s">
        <v>237</v>
      </c>
      <c r="V116" s="6">
        <v>3.8280000686645512</v>
      </c>
      <c r="W116" s="10">
        <f>(H116-V116)/V116</f>
        <v>-4.0491109877081259E-2</v>
      </c>
      <c r="X116" t="b">
        <f>A116=T116</f>
        <v>1</v>
      </c>
    </row>
    <row r="117" spans="1:24">
      <c r="N117" t="b">
        <f t="shared" si="7"/>
        <v>1</v>
      </c>
      <c r="Q117" s="14"/>
      <c r="T117" s="7"/>
      <c r="U117" s="7"/>
      <c r="V117" s="6"/>
    </row>
    <row r="118" spans="1:24">
      <c r="N118" t="b">
        <f t="shared" si="7"/>
        <v>1</v>
      </c>
      <c r="Q118" s="14"/>
      <c r="T118" s="7"/>
      <c r="U118" s="7"/>
      <c r="V118" s="6"/>
    </row>
    <row r="119" spans="1:24">
      <c r="A119" t="s">
        <v>249</v>
      </c>
      <c r="B119" t="s">
        <v>250</v>
      </c>
      <c r="C119" t="s">
        <v>240</v>
      </c>
      <c r="D119">
        <v>14</v>
      </c>
      <c r="E119">
        <v>1</v>
      </c>
      <c r="F119">
        <v>1</v>
      </c>
      <c r="G119">
        <v>18.05</v>
      </c>
      <c r="H119">
        <v>28.763999938964844</v>
      </c>
      <c r="J119">
        <v>0</v>
      </c>
      <c r="K119" t="s">
        <v>59</v>
      </c>
      <c r="L119">
        <v>0</v>
      </c>
      <c r="M119">
        <v>18.05</v>
      </c>
      <c r="N119" t="b">
        <f t="shared" si="7"/>
        <v>1</v>
      </c>
      <c r="O119">
        <v>-1.3399989999999999</v>
      </c>
      <c r="P119">
        <v>-6.9107799530029297</v>
      </c>
      <c r="Q119" s="14" t="s">
        <v>493</v>
      </c>
      <c r="R119">
        <v>18.05</v>
      </c>
      <c r="T119" s="7" t="s">
        <v>249</v>
      </c>
      <c r="U119" s="7" t="s">
        <v>250</v>
      </c>
      <c r="V119" s="6">
        <v>31.009000778198242</v>
      </c>
      <c r="W119" s="10">
        <f t="shared" ref="W119:W144" si="10">(H119-V119)/V119</f>
        <v>-7.2398361214264281E-2</v>
      </c>
      <c r="X119" t="b">
        <f t="shared" ref="X119:X144" si="11">A119=T119</f>
        <v>1</v>
      </c>
    </row>
    <row r="120" spans="1:24">
      <c r="A120" t="s">
        <v>245</v>
      </c>
      <c r="B120" t="s">
        <v>246</v>
      </c>
      <c r="C120" t="s">
        <v>240</v>
      </c>
      <c r="D120">
        <v>10</v>
      </c>
      <c r="E120">
        <v>2</v>
      </c>
      <c r="F120">
        <v>1</v>
      </c>
      <c r="G120">
        <v>39.950000000000003</v>
      </c>
      <c r="H120">
        <v>48.541000366210938</v>
      </c>
      <c r="I120">
        <v>0.20025029778480502</v>
      </c>
      <c r="J120">
        <v>0.20589999854564703</v>
      </c>
      <c r="K120" t="s">
        <v>25</v>
      </c>
      <c r="L120">
        <v>3.9999999105930002E-2</v>
      </c>
      <c r="M120">
        <v>39.950000000000003</v>
      </c>
      <c r="N120" t="b">
        <f t="shared" si="7"/>
        <v>1</v>
      </c>
      <c r="O120">
        <v>16.09</v>
      </c>
      <c r="P120">
        <v>67.435035705566406</v>
      </c>
      <c r="Q120" s="14">
        <v>0.20025030841517061</v>
      </c>
      <c r="R120">
        <v>39.950000000000003</v>
      </c>
      <c r="T120" s="7" t="s">
        <v>245</v>
      </c>
      <c r="U120" s="7" t="s">
        <v>246</v>
      </c>
      <c r="V120" s="6">
        <v>47.919998168945313</v>
      </c>
      <c r="W120" s="10">
        <f t="shared" si="10"/>
        <v>1.2959144845461767E-2</v>
      </c>
      <c r="X120" t="b">
        <f t="shared" si="11"/>
        <v>1</v>
      </c>
    </row>
    <row r="121" spans="1:24">
      <c r="A121" t="s">
        <v>243</v>
      </c>
      <c r="B121" t="s">
        <v>244</v>
      </c>
      <c r="C121" t="s">
        <v>240</v>
      </c>
      <c r="D121">
        <v>7</v>
      </c>
      <c r="E121">
        <v>0</v>
      </c>
      <c r="F121">
        <v>0</v>
      </c>
      <c r="G121">
        <v>47</v>
      </c>
      <c r="H121">
        <v>67.857002258300781</v>
      </c>
      <c r="J121">
        <v>0</v>
      </c>
      <c r="K121" t="s">
        <v>59</v>
      </c>
      <c r="L121">
        <v>0</v>
      </c>
      <c r="M121">
        <v>47</v>
      </c>
      <c r="N121" t="b">
        <f t="shared" si="7"/>
        <v>1</v>
      </c>
      <c r="O121">
        <v>4.91</v>
      </c>
      <c r="P121">
        <v>11.665478706359863</v>
      </c>
      <c r="Q121" s="14" t="s">
        <v>493</v>
      </c>
      <c r="R121">
        <v>47</v>
      </c>
      <c r="T121" s="7" t="s">
        <v>243</v>
      </c>
      <c r="U121" s="7" t="s">
        <v>244</v>
      </c>
      <c r="V121" s="6">
        <v>69.857002258300781</v>
      </c>
      <c r="W121" s="10">
        <f t="shared" si="10"/>
        <v>-2.8629914473067005E-2</v>
      </c>
      <c r="X121" t="b">
        <f t="shared" si="11"/>
        <v>1</v>
      </c>
    </row>
    <row r="122" spans="1:24">
      <c r="A122" t="s">
        <v>247</v>
      </c>
      <c r="B122" t="s">
        <v>248</v>
      </c>
      <c r="C122" t="s">
        <v>240</v>
      </c>
      <c r="D122">
        <v>9</v>
      </c>
      <c r="E122">
        <v>4</v>
      </c>
      <c r="F122">
        <v>3</v>
      </c>
      <c r="G122">
        <v>50.77</v>
      </c>
      <c r="H122">
        <v>79.5</v>
      </c>
      <c r="J122">
        <v>0.93150001764297508</v>
      </c>
      <c r="K122" t="s">
        <v>95</v>
      </c>
      <c r="L122">
        <v>0</v>
      </c>
      <c r="M122">
        <v>50.77</v>
      </c>
      <c r="N122" t="b">
        <f t="shared" si="7"/>
        <v>1</v>
      </c>
      <c r="O122">
        <v>-1.5</v>
      </c>
      <c r="P122">
        <v>-2.8697149753570561</v>
      </c>
      <c r="Q122" s="14" t="s">
        <v>493</v>
      </c>
      <c r="R122">
        <v>50.77</v>
      </c>
      <c r="T122" s="7" t="s">
        <v>247</v>
      </c>
      <c r="U122" s="7" t="s">
        <v>248</v>
      </c>
      <c r="V122" s="6">
        <v>80.416999816894531</v>
      </c>
      <c r="W122" s="10">
        <f t="shared" si="10"/>
        <v>-1.1403059290728251E-2</v>
      </c>
      <c r="X122" t="b">
        <f t="shared" si="11"/>
        <v>1</v>
      </c>
    </row>
    <row r="123" spans="1:24">
      <c r="A123" t="s">
        <v>277</v>
      </c>
      <c r="B123" t="s">
        <v>278</v>
      </c>
      <c r="C123" t="s">
        <v>240</v>
      </c>
      <c r="D123">
        <v>3</v>
      </c>
      <c r="E123">
        <v>0</v>
      </c>
      <c r="F123">
        <v>1</v>
      </c>
      <c r="G123">
        <v>20.77</v>
      </c>
      <c r="H123">
        <v>39.444999694824219</v>
      </c>
      <c r="I123">
        <v>1.6463649272918701</v>
      </c>
      <c r="J123">
        <v>1.8470000028610229</v>
      </c>
      <c r="K123" t="s">
        <v>25</v>
      </c>
      <c r="L123">
        <v>8.4523942307692002E-2</v>
      </c>
      <c r="M123">
        <v>20.77</v>
      </c>
      <c r="N123" t="b">
        <f t="shared" si="7"/>
        <v>1</v>
      </c>
      <c r="O123">
        <v>-2.119999</v>
      </c>
      <c r="P123">
        <v>-9.2616815567016602</v>
      </c>
      <c r="Q123" s="14">
        <v>1.6463649462322001</v>
      </c>
      <c r="R123">
        <v>20.77</v>
      </c>
      <c r="T123" s="7" t="s">
        <v>277</v>
      </c>
      <c r="U123" s="7" t="s">
        <v>278</v>
      </c>
      <c r="V123" s="6">
        <v>40.425998687744141</v>
      </c>
      <c r="W123" s="10">
        <f t="shared" si="10"/>
        <v>-2.4266537000045201E-2</v>
      </c>
      <c r="X123" t="b">
        <f t="shared" si="11"/>
        <v>1</v>
      </c>
    </row>
    <row r="124" spans="1:24">
      <c r="A124" t="s">
        <v>259</v>
      </c>
      <c r="B124" t="s">
        <v>260</v>
      </c>
      <c r="C124" t="s">
        <v>240</v>
      </c>
      <c r="D124">
        <v>3</v>
      </c>
      <c r="E124">
        <v>6</v>
      </c>
      <c r="F124">
        <v>0</v>
      </c>
      <c r="G124">
        <v>39.299999999999997</v>
      </c>
      <c r="H124">
        <v>41.312000274658203</v>
      </c>
      <c r="I124">
        <v>1.7557252645492549</v>
      </c>
      <c r="J124">
        <v>1.8669999837875371</v>
      </c>
      <c r="K124" t="s">
        <v>25</v>
      </c>
      <c r="L124">
        <v>0.23136044920057103</v>
      </c>
      <c r="M124">
        <v>39.299999999999997</v>
      </c>
      <c r="N124" t="b">
        <f t="shared" si="7"/>
        <v>1</v>
      </c>
      <c r="O124">
        <v>12.64</v>
      </c>
      <c r="P124">
        <v>47.411849975585938</v>
      </c>
      <c r="Q124" s="14">
        <v>1.7557251847730642</v>
      </c>
      <c r="R124">
        <v>39.299999999999997</v>
      </c>
      <c r="T124" s="7" t="s">
        <v>259</v>
      </c>
      <c r="U124" s="7" t="s">
        <v>260</v>
      </c>
      <c r="V124" s="6">
        <v>39.643001556396484</v>
      </c>
      <c r="W124" s="10">
        <f t="shared" si="10"/>
        <v>4.2100715201581956E-2</v>
      </c>
      <c r="X124" t="b">
        <f t="shared" si="11"/>
        <v>1</v>
      </c>
    </row>
    <row r="125" spans="1:24">
      <c r="A125" t="s">
        <v>269</v>
      </c>
      <c r="B125" t="s">
        <v>270</v>
      </c>
      <c r="C125" t="s">
        <v>240</v>
      </c>
      <c r="D125">
        <v>5</v>
      </c>
      <c r="E125">
        <v>16</v>
      </c>
      <c r="F125">
        <v>4</v>
      </c>
      <c r="G125">
        <v>5.01</v>
      </c>
      <c r="H125">
        <v>7.3029999732971191</v>
      </c>
      <c r="J125">
        <v>0</v>
      </c>
      <c r="K125" t="s">
        <v>59</v>
      </c>
      <c r="L125">
        <v>0</v>
      </c>
      <c r="M125">
        <v>5.01</v>
      </c>
      <c r="N125" t="b">
        <f t="shared" si="7"/>
        <v>1</v>
      </c>
      <c r="O125">
        <v>-1.47</v>
      </c>
      <c r="P125">
        <v>-22.685182571411133</v>
      </c>
      <c r="Q125" s="14" t="s">
        <v>493</v>
      </c>
      <c r="R125">
        <v>5.01</v>
      </c>
      <c r="T125" s="7" t="s">
        <v>269</v>
      </c>
      <c r="U125" s="7" t="s">
        <v>270</v>
      </c>
      <c r="V125" s="6">
        <v>7.5590000152587891</v>
      </c>
      <c r="W125" s="10">
        <f t="shared" si="10"/>
        <v>-3.3866919095766869E-2</v>
      </c>
      <c r="X125" t="b">
        <f t="shared" si="11"/>
        <v>1</v>
      </c>
    </row>
    <row r="126" spans="1:24">
      <c r="A126" t="s">
        <v>271</v>
      </c>
      <c r="B126" t="s">
        <v>272</v>
      </c>
      <c r="C126" t="s">
        <v>240</v>
      </c>
      <c r="D126">
        <v>8</v>
      </c>
      <c r="E126">
        <v>4</v>
      </c>
      <c r="F126">
        <v>1</v>
      </c>
      <c r="G126">
        <v>247.55</v>
      </c>
      <c r="H126">
        <v>280.15399169921875</v>
      </c>
      <c r="I126">
        <v>0.23752777278423301</v>
      </c>
      <c r="J126">
        <v>0.31560000777244601</v>
      </c>
      <c r="K126" t="s">
        <v>25</v>
      </c>
      <c r="L126">
        <v>0.19739431368607702</v>
      </c>
      <c r="M126">
        <v>247.55</v>
      </c>
      <c r="N126" t="b">
        <f t="shared" si="7"/>
        <v>1</v>
      </c>
      <c r="O126">
        <v>38.39</v>
      </c>
      <c r="P126">
        <v>18.3543701171875</v>
      </c>
      <c r="Q126" s="14">
        <v>0.23752777197461636</v>
      </c>
      <c r="R126">
        <v>247.55</v>
      </c>
      <c r="T126" s="7" t="s">
        <v>271</v>
      </c>
      <c r="U126" s="7" t="s">
        <v>272</v>
      </c>
      <c r="V126" s="6">
        <v>282.07699584960938</v>
      </c>
      <c r="W126" s="10">
        <f t="shared" si="10"/>
        <v>-6.8173022922290456E-3</v>
      </c>
      <c r="X126" t="b">
        <f t="shared" si="11"/>
        <v>1</v>
      </c>
    </row>
    <row r="127" spans="1:24">
      <c r="A127" t="s">
        <v>267</v>
      </c>
      <c r="B127" t="s">
        <v>268</v>
      </c>
      <c r="C127" t="s">
        <v>240</v>
      </c>
      <c r="D127">
        <v>12</v>
      </c>
      <c r="E127">
        <v>1</v>
      </c>
      <c r="F127">
        <v>0</v>
      </c>
      <c r="G127">
        <v>29.52</v>
      </c>
      <c r="H127">
        <v>37.75</v>
      </c>
      <c r="J127">
        <v>0.20489999651908902</v>
      </c>
      <c r="K127" t="s">
        <v>95</v>
      </c>
      <c r="L127">
        <v>0</v>
      </c>
      <c r="M127">
        <v>29.52</v>
      </c>
      <c r="N127" t="b">
        <f t="shared" si="7"/>
        <v>1</v>
      </c>
      <c r="O127">
        <v>3.3299989999999999</v>
      </c>
      <c r="P127">
        <v>12.714776039123535</v>
      </c>
      <c r="Q127" s="14" t="s">
        <v>493</v>
      </c>
      <c r="R127">
        <v>29.52</v>
      </c>
      <c r="T127" s="7" t="s">
        <v>267</v>
      </c>
      <c r="U127" s="7" t="s">
        <v>268</v>
      </c>
      <c r="V127" s="6">
        <v>37.666999816894531</v>
      </c>
      <c r="W127" s="10">
        <f t="shared" si="10"/>
        <v>2.2035251947048148E-3</v>
      </c>
      <c r="X127" t="b">
        <f t="shared" si="11"/>
        <v>1</v>
      </c>
    </row>
    <row r="128" spans="1:24">
      <c r="A128" t="s">
        <v>253</v>
      </c>
      <c r="B128" t="s">
        <v>254</v>
      </c>
      <c r="C128" t="s">
        <v>240</v>
      </c>
      <c r="D128">
        <v>8</v>
      </c>
      <c r="E128">
        <v>4</v>
      </c>
      <c r="F128">
        <v>0</v>
      </c>
      <c r="G128">
        <v>87</v>
      </c>
      <c r="H128">
        <v>141.33299255371094</v>
      </c>
      <c r="I128">
        <v>1.314942598342896</v>
      </c>
      <c r="J128">
        <v>1.371999979019165</v>
      </c>
      <c r="K128" t="s">
        <v>25</v>
      </c>
      <c r="L128">
        <v>0.28600001335144004</v>
      </c>
      <c r="M128">
        <v>87</v>
      </c>
      <c r="N128" t="b">
        <f t="shared" si="7"/>
        <v>1</v>
      </c>
      <c r="O128">
        <v>-29.35</v>
      </c>
      <c r="P128">
        <v>-25.225610733032227</v>
      </c>
      <c r="Q128" s="14">
        <v>1.3149425901215652</v>
      </c>
      <c r="R128">
        <v>87</v>
      </c>
      <c r="T128" s="7" t="s">
        <v>253</v>
      </c>
      <c r="U128" s="7" t="s">
        <v>254</v>
      </c>
      <c r="V128" s="6">
        <v>142.75</v>
      </c>
      <c r="W128" s="10">
        <f t="shared" si="10"/>
        <v>-9.9264969967710164E-3</v>
      </c>
      <c r="X128" t="b">
        <f t="shared" si="11"/>
        <v>1</v>
      </c>
    </row>
    <row r="129" spans="1:24">
      <c r="A129" t="s">
        <v>265</v>
      </c>
      <c r="B129" t="s">
        <v>266</v>
      </c>
      <c r="C129" t="s">
        <v>240</v>
      </c>
      <c r="D129">
        <v>13</v>
      </c>
      <c r="E129">
        <v>21</v>
      </c>
      <c r="F129">
        <v>2</v>
      </c>
      <c r="G129">
        <v>151.77000000000001</v>
      </c>
      <c r="H129">
        <v>169.39399719238281</v>
      </c>
      <c r="I129">
        <v>2.082098007202148</v>
      </c>
      <c r="J129">
        <v>2.1180000305175781</v>
      </c>
      <c r="K129" t="s">
        <v>25</v>
      </c>
      <c r="L129">
        <v>0.79000002145767201</v>
      </c>
      <c r="M129">
        <v>151.77000000000001</v>
      </c>
      <c r="N129" t="b">
        <f t="shared" si="7"/>
        <v>1</v>
      </c>
      <c r="O129">
        <v>-9.0699959999999997</v>
      </c>
      <c r="P129">
        <v>-5.6391396522521973</v>
      </c>
      <c r="Q129" s="14">
        <v>2.0820979678663032</v>
      </c>
      <c r="R129">
        <v>151.77000000000001</v>
      </c>
      <c r="T129" s="7" t="s">
        <v>265</v>
      </c>
      <c r="U129" s="7" t="s">
        <v>266</v>
      </c>
      <c r="V129" s="6">
        <v>173.18400573730469</v>
      </c>
      <c r="W129" s="10">
        <f t="shared" si="10"/>
        <v>-2.1884287343894648E-2</v>
      </c>
      <c r="X129" t="b">
        <f t="shared" si="11"/>
        <v>1</v>
      </c>
    </row>
    <row r="130" spans="1:24">
      <c r="A130" t="s">
        <v>275</v>
      </c>
      <c r="B130" t="s">
        <v>276</v>
      </c>
      <c r="C130" t="s">
        <v>240</v>
      </c>
      <c r="D130">
        <v>27</v>
      </c>
      <c r="E130">
        <v>9</v>
      </c>
      <c r="F130">
        <v>0</v>
      </c>
      <c r="G130">
        <v>101.55</v>
      </c>
      <c r="H130">
        <v>116.71199798583984</v>
      </c>
      <c r="I130">
        <v>0.74839979410171509</v>
      </c>
      <c r="J130">
        <v>0.75499999523162808</v>
      </c>
      <c r="K130" t="s">
        <v>25</v>
      </c>
      <c r="L130">
        <v>0.18999999761581401</v>
      </c>
      <c r="M130">
        <v>101.55</v>
      </c>
      <c r="N130" t="b">
        <f t="shared" si="7"/>
        <v>1</v>
      </c>
      <c r="O130">
        <v>0.50999910000000004</v>
      </c>
      <c r="P130">
        <v>0.50475269556045499</v>
      </c>
      <c r="Q130" s="14">
        <v>0.74839979366150355</v>
      </c>
      <c r="R130">
        <v>101.55</v>
      </c>
      <c r="T130" s="7" t="s">
        <v>275</v>
      </c>
      <c r="U130" s="7" t="s">
        <v>276</v>
      </c>
      <c r="V130" s="6">
        <v>120.60600280761719</v>
      </c>
      <c r="W130" s="10">
        <f t="shared" si="10"/>
        <v>-3.2286990125929352E-2</v>
      </c>
      <c r="X130" t="b">
        <f t="shared" si="11"/>
        <v>1</v>
      </c>
    </row>
    <row r="131" spans="1:24">
      <c r="A131" t="s">
        <v>241</v>
      </c>
      <c r="B131" t="s">
        <v>242</v>
      </c>
      <c r="C131" t="s">
        <v>240</v>
      </c>
      <c r="D131">
        <v>10</v>
      </c>
      <c r="E131">
        <v>0</v>
      </c>
      <c r="F131">
        <v>0</v>
      </c>
      <c r="G131">
        <v>45.72</v>
      </c>
      <c r="H131">
        <v>67.150001525878906</v>
      </c>
      <c r="I131">
        <v>5.5118107795715332</v>
      </c>
      <c r="J131">
        <v>5.6869997978210449</v>
      </c>
      <c r="K131" t="s">
        <v>92</v>
      </c>
      <c r="L131">
        <v>1.2599999904632571</v>
      </c>
      <c r="M131">
        <v>45.72</v>
      </c>
      <c r="N131" t="b">
        <f t="shared" si="7"/>
        <v>1</v>
      </c>
      <c r="O131">
        <v>-6.9100010000000003</v>
      </c>
      <c r="P131">
        <v>-13.129393577575684</v>
      </c>
      <c r="Q131" s="14">
        <v>5.5118109819040102</v>
      </c>
      <c r="R131">
        <v>45.72</v>
      </c>
      <c r="T131" s="7" t="s">
        <v>241</v>
      </c>
      <c r="U131" s="7" t="s">
        <v>242</v>
      </c>
      <c r="V131" s="6">
        <v>67.75</v>
      </c>
      <c r="W131" s="10">
        <f t="shared" si="10"/>
        <v>-8.8560660386877311E-3</v>
      </c>
      <c r="X131" t="b">
        <f t="shared" si="11"/>
        <v>1</v>
      </c>
    </row>
    <row r="132" spans="1:24">
      <c r="A132" t="s">
        <v>281</v>
      </c>
      <c r="B132" t="s">
        <v>282</v>
      </c>
      <c r="C132" t="s">
        <v>240</v>
      </c>
      <c r="D132">
        <v>7</v>
      </c>
      <c r="E132">
        <v>2</v>
      </c>
      <c r="F132">
        <v>0</v>
      </c>
      <c r="G132">
        <v>38.799999999999997</v>
      </c>
      <c r="H132">
        <v>49.555999755859375</v>
      </c>
      <c r="I132">
        <v>2.5773196220397949</v>
      </c>
      <c r="J132">
        <v>2.6189999580383301</v>
      </c>
      <c r="K132" t="s">
        <v>25</v>
      </c>
      <c r="L132">
        <v>0.25</v>
      </c>
      <c r="M132">
        <v>38.799999999999997</v>
      </c>
      <c r="N132" t="b">
        <f t="shared" si="7"/>
        <v>1</v>
      </c>
      <c r="O132">
        <v>5.14</v>
      </c>
      <c r="P132">
        <v>15.27034854888916</v>
      </c>
      <c r="Q132" s="14">
        <v>2.5773195876288661</v>
      </c>
      <c r="R132">
        <v>38.799999999999997</v>
      </c>
      <c r="T132" s="7" t="s">
        <v>281</v>
      </c>
      <c r="U132" s="7" t="s">
        <v>282</v>
      </c>
      <c r="V132" s="6">
        <v>49.25</v>
      </c>
      <c r="W132" s="10">
        <f t="shared" si="10"/>
        <v>6.2131930123730961E-3</v>
      </c>
      <c r="X132" t="b">
        <f t="shared" si="11"/>
        <v>1</v>
      </c>
    </row>
    <row r="133" spans="1:24">
      <c r="A133" t="s">
        <v>287</v>
      </c>
      <c r="B133" t="s">
        <v>288</v>
      </c>
      <c r="C133" t="s">
        <v>240</v>
      </c>
      <c r="D133">
        <v>15</v>
      </c>
      <c r="E133">
        <v>0</v>
      </c>
      <c r="F133">
        <v>1</v>
      </c>
      <c r="G133">
        <v>40.840000000000003</v>
      </c>
      <c r="H133">
        <v>55.423000335693359</v>
      </c>
      <c r="I133">
        <v>0.17385111749172202</v>
      </c>
      <c r="J133">
        <v>0.16200000047683702</v>
      </c>
      <c r="K133" t="s">
        <v>25</v>
      </c>
      <c r="L133">
        <v>1.3000000268221E-2</v>
      </c>
      <c r="M133">
        <v>40.840000000000003</v>
      </c>
      <c r="N133" t="b">
        <f t="shared" si="7"/>
        <v>1</v>
      </c>
      <c r="O133">
        <v>1.2999989999999999</v>
      </c>
      <c r="P133">
        <v>3.287807703018188</v>
      </c>
      <c r="Q133" s="14">
        <v>0.17368101647921969</v>
      </c>
      <c r="R133">
        <v>40.840000000000003</v>
      </c>
      <c r="T133" s="7" t="s">
        <v>287</v>
      </c>
      <c r="U133" s="7" t="s">
        <v>288</v>
      </c>
      <c r="V133" s="6">
        <v>55.220001220703125</v>
      </c>
      <c r="W133" s="10">
        <f t="shared" si="10"/>
        <v>3.6761881655686343E-3</v>
      </c>
      <c r="X133" t="b">
        <f t="shared" si="11"/>
        <v>1</v>
      </c>
    </row>
    <row r="134" spans="1:24">
      <c r="A134" t="s">
        <v>257</v>
      </c>
      <c r="B134" t="s">
        <v>258</v>
      </c>
      <c r="C134" t="s">
        <v>240</v>
      </c>
      <c r="D134">
        <v>5</v>
      </c>
      <c r="E134">
        <v>4</v>
      </c>
      <c r="F134">
        <v>0</v>
      </c>
      <c r="G134">
        <v>13.67</v>
      </c>
      <c r="H134">
        <v>17.611000061035156</v>
      </c>
      <c r="I134">
        <v>5.2670078277587891</v>
      </c>
      <c r="J134">
        <v>5.3330001831054688</v>
      </c>
      <c r="K134" t="s">
        <v>92</v>
      </c>
      <c r="L134">
        <v>0.18000000715255701</v>
      </c>
      <c r="M134">
        <v>13.67</v>
      </c>
      <c r="N134" t="b">
        <f t="shared" ref="N134:N197" si="12">G134=M134</f>
        <v>1</v>
      </c>
      <c r="O134">
        <v>-0.88000020000000001</v>
      </c>
      <c r="P134">
        <v>-6.0481104850769043</v>
      </c>
      <c r="Q134" s="14">
        <v>5.2670082561099454</v>
      </c>
      <c r="R134">
        <v>13.67</v>
      </c>
      <c r="T134" s="7" t="s">
        <v>257</v>
      </c>
      <c r="U134" s="7" t="s">
        <v>258</v>
      </c>
      <c r="V134" s="6">
        <v>17.694000244140625</v>
      </c>
      <c r="W134" s="10">
        <f t="shared" si="10"/>
        <v>-4.6908659410103883E-3</v>
      </c>
      <c r="X134" t="b">
        <f t="shared" si="11"/>
        <v>1</v>
      </c>
    </row>
    <row r="135" spans="1:24">
      <c r="A135" t="s">
        <v>283</v>
      </c>
      <c r="B135" t="s">
        <v>284</v>
      </c>
      <c r="C135" t="s">
        <v>240</v>
      </c>
      <c r="D135">
        <v>1</v>
      </c>
      <c r="E135">
        <v>1</v>
      </c>
      <c r="F135">
        <v>0</v>
      </c>
      <c r="G135">
        <v>43.06</v>
      </c>
      <c r="H135">
        <v>45.75</v>
      </c>
      <c r="I135">
        <v>1.393404603004456</v>
      </c>
      <c r="J135">
        <v>1.424999952316284</v>
      </c>
      <c r="K135" t="s">
        <v>25</v>
      </c>
      <c r="L135">
        <v>0.15000000596046401</v>
      </c>
      <c r="M135">
        <v>43.06</v>
      </c>
      <c r="N135" t="b">
        <f t="shared" si="12"/>
        <v>1</v>
      </c>
      <c r="O135">
        <v>6.8500009999999998</v>
      </c>
      <c r="P135">
        <v>18.91743278503418</v>
      </c>
      <c r="Q135" s="14">
        <v>1.3934046071571247</v>
      </c>
      <c r="R135">
        <v>43.06</v>
      </c>
      <c r="T135" s="7" t="s">
        <v>283</v>
      </c>
      <c r="U135" s="7" t="s">
        <v>284</v>
      </c>
      <c r="V135" s="6">
        <v>46.5</v>
      </c>
      <c r="W135" s="10">
        <f t="shared" si="10"/>
        <v>-1.6129032258064516E-2</v>
      </c>
      <c r="X135" t="b">
        <f t="shared" si="11"/>
        <v>1</v>
      </c>
    </row>
    <row r="136" spans="1:24">
      <c r="A136" t="s">
        <v>255</v>
      </c>
      <c r="B136" t="s">
        <v>256</v>
      </c>
      <c r="C136" t="s">
        <v>240</v>
      </c>
      <c r="D136">
        <v>3</v>
      </c>
      <c r="E136">
        <v>5</v>
      </c>
      <c r="F136">
        <v>0</v>
      </c>
      <c r="G136">
        <v>36.83</v>
      </c>
      <c r="H136">
        <v>42.937999725341797</v>
      </c>
      <c r="I136">
        <v>4.3442845344543457</v>
      </c>
      <c r="J136">
        <v>4.3309998512268066</v>
      </c>
      <c r="K136" t="s">
        <v>25</v>
      </c>
      <c r="L136">
        <v>0.40000000596046403</v>
      </c>
      <c r="M136">
        <v>36.83</v>
      </c>
      <c r="N136" t="b">
        <f t="shared" si="12"/>
        <v>1</v>
      </c>
      <c r="O136">
        <v>8.0499989999999997</v>
      </c>
      <c r="P136">
        <v>27.970815658569336</v>
      </c>
      <c r="Q136" s="14">
        <v>4.3442846153729517</v>
      </c>
      <c r="R136">
        <v>36.83</v>
      </c>
      <c r="T136" s="7" t="s">
        <v>255</v>
      </c>
      <c r="U136" s="7" t="s">
        <v>256</v>
      </c>
      <c r="V136" s="6">
        <v>43.187999725341797</v>
      </c>
      <c r="W136" s="10">
        <f t="shared" si="10"/>
        <v>-5.7886450307932493E-3</v>
      </c>
      <c r="X136" t="b">
        <f t="shared" si="11"/>
        <v>1</v>
      </c>
    </row>
    <row r="137" spans="1:24">
      <c r="A137" t="s">
        <v>251</v>
      </c>
      <c r="B137" t="s">
        <v>252</v>
      </c>
      <c r="C137" t="s">
        <v>240</v>
      </c>
      <c r="D137">
        <v>8</v>
      </c>
      <c r="E137">
        <v>3</v>
      </c>
      <c r="F137">
        <v>0</v>
      </c>
      <c r="G137">
        <v>87.07</v>
      </c>
      <c r="H137">
        <v>98.636001586914063</v>
      </c>
      <c r="I137">
        <v>0.89583092927932706</v>
      </c>
      <c r="J137">
        <v>0.90319997072219804</v>
      </c>
      <c r="K137" t="s">
        <v>25</v>
      </c>
      <c r="L137">
        <v>0.19499999284744302</v>
      </c>
      <c r="M137">
        <v>87.07</v>
      </c>
      <c r="N137" t="b">
        <f t="shared" si="12"/>
        <v>1</v>
      </c>
      <c r="O137">
        <v>22.19</v>
      </c>
      <c r="P137">
        <v>34.201606750488281</v>
      </c>
      <c r="Q137" s="14">
        <v>0.89583090776360463</v>
      </c>
      <c r="R137">
        <v>87.07</v>
      </c>
      <c r="T137" s="7" t="s">
        <v>251</v>
      </c>
      <c r="U137" s="7" t="s">
        <v>252</v>
      </c>
      <c r="V137" s="6">
        <v>97.544998168945313</v>
      </c>
      <c r="W137" s="10">
        <f t="shared" si="10"/>
        <v>1.118461672508478E-2</v>
      </c>
      <c r="X137" t="b">
        <f t="shared" si="11"/>
        <v>1</v>
      </c>
    </row>
    <row r="138" spans="1:24">
      <c r="A138" t="s">
        <v>261</v>
      </c>
      <c r="B138" t="s">
        <v>262</v>
      </c>
      <c r="C138" t="s">
        <v>240</v>
      </c>
      <c r="D138">
        <v>15</v>
      </c>
      <c r="E138">
        <v>5</v>
      </c>
      <c r="F138">
        <v>0</v>
      </c>
      <c r="G138">
        <v>155.86000000000001</v>
      </c>
      <c r="H138">
        <v>188.81599426269531</v>
      </c>
      <c r="I138">
        <v>1.2112793922424321</v>
      </c>
      <c r="J138">
        <v>1.371999979019165</v>
      </c>
      <c r="K138" t="s">
        <v>25</v>
      </c>
      <c r="L138">
        <v>0.46942699200570603</v>
      </c>
      <c r="M138">
        <v>155.86000000000001</v>
      </c>
      <c r="N138" t="b">
        <f t="shared" si="12"/>
        <v>1</v>
      </c>
      <c r="O138">
        <v>20.25</v>
      </c>
      <c r="P138">
        <v>14.932526588439941</v>
      </c>
      <c r="Q138" s="14">
        <v>1.2112793499616057</v>
      </c>
      <c r="R138">
        <v>155.86000000000001</v>
      </c>
      <c r="T138" s="7" t="s">
        <v>261</v>
      </c>
      <c r="U138" s="7" t="s">
        <v>262</v>
      </c>
      <c r="V138" s="6">
        <v>196.63800048828125</v>
      </c>
      <c r="W138" s="10">
        <f t="shared" si="10"/>
        <v>-3.9778711165505846E-2</v>
      </c>
      <c r="X138" t="b">
        <f t="shared" si="11"/>
        <v>1</v>
      </c>
    </row>
    <row r="139" spans="1:24">
      <c r="A139" t="s">
        <v>263</v>
      </c>
      <c r="B139" t="s">
        <v>264</v>
      </c>
      <c r="C139" t="s">
        <v>240</v>
      </c>
      <c r="D139">
        <v>9</v>
      </c>
      <c r="E139">
        <v>1</v>
      </c>
      <c r="F139">
        <v>0</v>
      </c>
      <c r="G139">
        <v>110.05</v>
      </c>
      <c r="H139">
        <v>124.77799987792969</v>
      </c>
      <c r="I139">
        <v>1.5629259347915649</v>
      </c>
      <c r="J139">
        <v>1.572999954223633</v>
      </c>
      <c r="K139" t="s">
        <v>25</v>
      </c>
      <c r="L139">
        <v>0.43000000715255704</v>
      </c>
      <c r="M139">
        <v>110.05</v>
      </c>
      <c r="N139" t="b">
        <f t="shared" si="12"/>
        <v>1</v>
      </c>
      <c r="O139">
        <v>12.34</v>
      </c>
      <c r="P139">
        <v>12.629213333129883</v>
      </c>
      <c r="Q139" s="14">
        <v>1.5629259687507766</v>
      </c>
      <c r="R139">
        <v>110.05</v>
      </c>
      <c r="T139" s="7" t="s">
        <v>263</v>
      </c>
      <c r="U139" s="7" t="s">
        <v>264</v>
      </c>
      <c r="V139" s="6">
        <v>127.33300018310547</v>
      </c>
      <c r="W139" s="10">
        <f t="shared" si="10"/>
        <v>-2.0065499921478946E-2</v>
      </c>
      <c r="X139" t="b">
        <f t="shared" si="11"/>
        <v>1</v>
      </c>
    </row>
    <row r="140" spans="1:24">
      <c r="A140" t="s">
        <v>289</v>
      </c>
      <c r="B140" t="s">
        <v>290</v>
      </c>
      <c r="C140" t="s">
        <v>240</v>
      </c>
      <c r="D140">
        <v>8</v>
      </c>
      <c r="E140">
        <v>7</v>
      </c>
      <c r="F140">
        <v>0</v>
      </c>
      <c r="G140">
        <v>8.8800000000000008</v>
      </c>
      <c r="H140">
        <v>16.990999221801758</v>
      </c>
      <c r="K140" t="s">
        <v>59</v>
      </c>
      <c r="L140">
        <v>0</v>
      </c>
      <c r="M140">
        <v>8.8800000000000008</v>
      </c>
      <c r="N140" t="b">
        <f t="shared" si="12"/>
        <v>1</v>
      </c>
      <c r="O140">
        <v>-17.850000000000001</v>
      </c>
      <c r="P140">
        <v>-66.778900146484375</v>
      </c>
      <c r="Q140" s="14" t="s">
        <v>493</v>
      </c>
      <c r="R140">
        <v>8.8800000000000008</v>
      </c>
      <c r="T140" s="7" t="s">
        <v>289</v>
      </c>
      <c r="U140" s="7" t="s">
        <v>290</v>
      </c>
      <c r="V140" s="6">
        <v>19.731000900268555</v>
      </c>
      <c r="W140" s="10">
        <f t="shared" si="10"/>
        <v>-0.13886785025839735</v>
      </c>
      <c r="X140" t="b">
        <f t="shared" si="11"/>
        <v>1</v>
      </c>
    </row>
    <row r="141" spans="1:24">
      <c r="A141" t="s">
        <v>279</v>
      </c>
      <c r="B141" t="s">
        <v>280</v>
      </c>
      <c r="C141" t="s">
        <v>240</v>
      </c>
      <c r="D141">
        <v>2</v>
      </c>
      <c r="E141">
        <v>14</v>
      </c>
      <c r="F141">
        <v>2</v>
      </c>
      <c r="G141">
        <v>174.24</v>
      </c>
      <c r="H141">
        <v>178.96400451660156</v>
      </c>
      <c r="I141">
        <v>1.5386179685592651</v>
      </c>
      <c r="J141">
        <v>1.5429999828338621</v>
      </c>
      <c r="K141" t="s">
        <v>25</v>
      </c>
      <c r="L141">
        <v>0.65719781279087108</v>
      </c>
      <c r="M141">
        <v>174.24</v>
      </c>
      <c r="N141" t="b">
        <f t="shared" si="12"/>
        <v>1</v>
      </c>
      <c r="O141">
        <v>19.733059999999998</v>
      </c>
      <c r="P141">
        <v>8.7400398254394531</v>
      </c>
      <c r="Q141" s="14">
        <v>1.5386179623196603</v>
      </c>
      <c r="R141">
        <v>174.24</v>
      </c>
      <c r="T141" s="7" t="s">
        <v>279</v>
      </c>
      <c r="U141" s="7" t="s">
        <v>280</v>
      </c>
      <c r="V141" s="6">
        <v>182.50300598144531</v>
      </c>
      <c r="W141" s="10">
        <f t="shared" si="10"/>
        <v>-1.9391469449021308E-2</v>
      </c>
      <c r="X141" t="b">
        <f t="shared" si="11"/>
        <v>1</v>
      </c>
    </row>
    <row r="142" spans="1:24">
      <c r="A142" t="s">
        <v>238</v>
      </c>
      <c r="B142" t="s">
        <v>239</v>
      </c>
      <c r="C142" t="s">
        <v>240</v>
      </c>
      <c r="D142">
        <v>18</v>
      </c>
      <c r="E142">
        <v>2</v>
      </c>
      <c r="F142">
        <v>2</v>
      </c>
      <c r="G142">
        <v>182.08</v>
      </c>
      <c r="H142">
        <v>214.06399536132813</v>
      </c>
      <c r="I142">
        <v>0.85637736320495605</v>
      </c>
      <c r="J142">
        <v>0.78880000114440907</v>
      </c>
      <c r="K142" t="s">
        <v>25</v>
      </c>
      <c r="L142">
        <v>0.34201109360456505</v>
      </c>
      <c r="M142">
        <v>182.08</v>
      </c>
      <c r="N142" t="b">
        <f t="shared" si="12"/>
        <v>1</v>
      </c>
      <c r="O142">
        <v>2.6000040000000002</v>
      </c>
      <c r="P142">
        <v>1.4486328363418579</v>
      </c>
      <c r="Q142" s="14">
        <v>0.85637739389768164</v>
      </c>
      <c r="R142">
        <v>182.08</v>
      </c>
      <c r="T142" s="7" t="s">
        <v>238</v>
      </c>
      <c r="U142" s="7" t="s">
        <v>239</v>
      </c>
      <c r="V142" s="6">
        <v>214.125</v>
      </c>
      <c r="W142" s="10">
        <f t="shared" si="10"/>
        <v>-2.8490199029480444E-4</v>
      </c>
      <c r="X142" t="b">
        <f t="shared" si="11"/>
        <v>1</v>
      </c>
    </row>
    <row r="143" spans="1:24">
      <c r="A143" t="s">
        <v>273</v>
      </c>
      <c r="B143" t="s">
        <v>274</v>
      </c>
      <c r="C143" t="s">
        <v>240</v>
      </c>
      <c r="D143">
        <v>13</v>
      </c>
      <c r="E143">
        <v>1</v>
      </c>
      <c r="F143">
        <v>1</v>
      </c>
      <c r="G143">
        <v>187.42</v>
      </c>
      <c r="H143">
        <v>206.5</v>
      </c>
      <c r="I143">
        <v>0.80034148693084706</v>
      </c>
      <c r="J143">
        <v>0.81430000066757202</v>
      </c>
      <c r="K143" t="s">
        <v>25</v>
      </c>
      <c r="L143">
        <v>0.37500000000000006</v>
      </c>
      <c r="M143">
        <v>187.42</v>
      </c>
      <c r="N143" t="b">
        <f t="shared" si="12"/>
        <v>1</v>
      </c>
      <c r="O143">
        <v>30.33</v>
      </c>
      <c r="P143">
        <v>19.307405471801758</v>
      </c>
      <c r="Q143" s="14">
        <v>0.80034147903105324</v>
      </c>
      <c r="R143">
        <v>187.42</v>
      </c>
      <c r="T143" s="7" t="s">
        <v>273</v>
      </c>
      <c r="U143" s="7" t="s">
        <v>274</v>
      </c>
      <c r="V143" s="6">
        <v>204.21400451660156</v>
      </c>
      <c r="W143" s="10">
        <f t="shared" si="10"/>
        <v>1.1194117116549652E-2</v>
      </c>
      <c r="X143" t="b">
        <f t="shared" si="11"/>
        <v>1</v>
      </c>
    </row>
    <row r="144" spans="1:24">
      <c r="A144" t="s">
        <v>285</v>
      </c>
      <c r="B144" t="s">
        <v>286</v>
      </c>
      <c r="C144" t="s">
        <v>240</v>
      </c>
      <c r="D144">
        <v>0</v>
      </c>
      <c r="E144">
        <v>5</v>
      </c>
      <c r="F144">
        <v>0</v>
      </c>
      <c r="G144">
        <v>24.5</v>
      </c>
      <c r="H144">
        <v>28</v>
      </c>
      <c r="I144">
        <v>5.7142858505249023</v>
      </c>
      <c r="J144">
        <v>5.7729997634887704</v>
      </c>
      <c r="K144" t="s">
        <v>25</v>
      </c>
      <c r="L144">
        <v>0.34999999403953602</v>
      </c>
      <c r="M144">
        <v>24.5</v>
      </c>
      <c r="N144" t="b">
        <f t="shared" si="12"/>
        <v>1</v>
      </c>
      <c r="O144">
        <v>2.0699999999999998</v>
      </c>
      <c r="P144">
        <v>9.2287101745605469</v>
      </c>
      <c r="Q144" s="14">
        <v>5.714285616972008</v>
      </c>
      <c r="R144">
        <v>24.5</v>
      </c>
      <c r="T144" s="7" t="s">
        <v>285</v>
      </c>
      <c r="U144" s="7" t="s">
        <v>286</v>
      </c>
      <c r="V144" s="6">
        <v>28.5</v>
      </c>
      <c r="W144" s="10">
        <f t="shared" si="10"/>
        <v>-1.7543859649122806E-2</v>
      </c>
      <c r="X144" t="b">
        <f t="shared" si="11"/>
        <v>1</v>
      </c>
    </row>
    <row r="145" spans="1:24">
      <c r="N145" t="b">
        <f t="shared" si="12"/>
        <v>1</v>
      </c>
      <c r="Q145" s="14"/>
      <c r="T145" s="7"/>
      <c r="U145" s="7"/>
      <c r="V145" s="6"/>
    </row>
    <row r="146" spans="1:24">
      <c r="N146" t="b">
        <f t="shared" si="12"/>
        <v>1</v>
      </c>
      <c r="Q146" s="14"/>
      <c r="T146" s="7"/>
      <c r="U146" s="7"/>
      <c r="V146" s="6"/>
    </row>
    <row r="147" spans="1:24">
      <c r="A147" t="s">
        <v>300</v>
      </c>
      <c r="B147" t="s">
        <v>301</v>
      </c>
      <c r="C147" t="s">
        <v>293</v>
      </c>
      <c r="D147">
        <v>2</v>
      </c>
      <c r="E147">
        <v>7</v>
      </c>
      <c r="F147">
        <v>1</v>
      </c>
      <c r="G147">
        <v>5.1100000000000003</v>
      </c>
      <c r="H147">
        <v>6.6469998359680176</v>
      </c>
      <c r="J147">
        <v>0</v>
      </c>
      <c r="K147" t="s">
        <v>59</v>
      </c>
      <c r="L147">
        <v>0</v>
      </c>
      <c r="M147">
        <v>5.1100000000000003</v>
      </c>
      <c r="N147" t="b">
        <f t="shared" si="12"/>
        <v>1</v>
      </c>
      <c r="O147">
        <v>0.70000019999999996</v>
      </c>
      <c r="P147">
        <v>15.87302303314209</v>
      </c>
      <c r="Q147" s="14" t="s">
        <v>493</v>
      </c>
      <c r="R147">
        <v>5.1100000000000003</v>
      </c>
      <c r="T147" s="7" t="s">
        <v>300</v>
      </c>
      <c r="U147" s="7" t="s">
        <v>301</v>
      </c>
      <c r="V147" s="6">
        <v>7.3229999542236328</v>
      </c>
      <c r="W147" s="10">
        <f t="shared" ref="W147:W157" si="13">(H147-V147)/V147</f>
        <v>-9.2311910758066246E-2</v>
      </c>
      <c r="X147" t="b">
        <f t="shared" ref="X147:X157" si="14">A147=T147</f>
        <v>1</v>
      </c>
    </row>
    <row r="148" spans="1:24">
      <c r="A148" t="s">
        <v>294</v>
      </c>
      <c r="B148" t="s">
        <v>295</v>
      </c>
      <c r="C148" t="s">
        <v>293</v>
      </c>
      <c r="D148">
        <v>6</v>
      </c>
      <c r="E148">
        <v>1</v>
      </c>
      <c r="F148">
        <v>0</v>
      </c>
      <c r="G148">
        <v>35.08</v>
      </c>
      <c r="H148">
        <v>39.580001831054688</v>
      </c>
      <c r="J148">
        <v>0</v>
      </c>
      <c r="K148" t="s">
        <v>59</v>
      </c>
      <c r="L148">
        <v>0</v>
      </c>
      <c r="M148">
        <v>35.08</v>
      </c>
      <c r="N148" t="b">
        <f t="shared" si="12"/>
        <v>1</v>
      </c>
      <c r="O148">
        <v>19.82</v>
      </c>
      <c r="P148">
        <v>129.88204956054688</v>
      </c>
      <c r="Q148" s="14" t="s">
        <v>493</v>
      </c>
      <c r="R148">
        <v>35.08</v>
      </c>
      <c r="T148" s="7" t="s">
        <v>294</v>
      </c>
      <c r="U148" s="7" t="s">
        <v>295</v>
      </c>
      <c r="V148" s="6">
        <v>31.892000198364258</v>
      </c>
      <c r="W148" s="10">
        <f t="shared" si="13"/>
        <v>0.24106363930992161</v>
      </c>
      <c r="X148" t="b">
        <f t="shared" si="14"/>
        <v>1</v>
      </c>
    </row>
    <row r="149" spans="1:24">
      <c r="A149" t="s">
        <v>296</v>
      </c>
      <c r="B149" t="s">
        <v>297</v>
      </c>
      <c r="C149" t="s">
        <v>293</v>
      </c>
      <c r="D149">
        <v>6</v>
      </c>
      <c r="E149">
        <v>2</v>
      </c>
      <c r="F149">
        <v>0</v>
      </c>
      <c r="G149">
        <v>2864.51</v>
      </c>
      <c r="H149">
        <v>3114.3798828125</v>
      </c>
      <c r="I149">
        <v>0.18774588406086001</v>
      </c>
      <c r="J149">
        <v>0</v>
      </c>
      <c r="K149" t="s">
        <v>25</v>
      </c>
      <c r="L149">
        <v>1.342818461538462</v>
      </c>
      <c r="M149">
        <v>2864.51</v>
      </c>
      <c r="N149" t="b">
        <f t="shared" si="12"/>
        <v>1</v>
      </c>
      <c r="O149">
        <v>793.55420000000004</v>
      </c>
      <c r="P149">
        <v>38.31829833984375</v>
      </c>
      <c r="Q149" s="14">
        <v>0.18774588961331101</v>
      </c>
      <c r="R149">
        <v>2864.51</v>
      </c>
      <c r="T149" s="7" t="s">
        <v>296</v>
      </c>
      <c r="U149" s="7" t="s">
        <v>297</v>
      </c>
      <c r="V149" s="6">
        <v>3114.3798828125</v>
      </c>
      <c r="W149" s="10">
        <f t="shared" si="13"/>
        <v>0</v>
      </c>
      <c r="X149" t="b">
        <f t="shared" si="14"/>
        <v>1</v>
      </c>
    </row>
    <row r="150" spans="1:24">
      <c r="A150" t="s">
        <v>308</v>
      </c>
      <c r="B150" t="s">
        <v>309</v>
      </c>
      <c r="C150" t="s">
        <v>293</v>
      </c>
      <c r="D150">
        <v>6</v>
      </c>
      <c r="E150">
        <v>0</v>
      </c>
      <c r="F150">
        <v>1</v>
      </c>
      <c r="G150">
        <v>10.14</v>
      </c>
      <c r="H150">
        <v>23</v>
      </c>
      <c r="I150">
        <v>0.73964500427246105</v>
      </c>
      <c r="J150">
        <v>0.77160000801086404</v>
      </c>
      <c r="K150" t="s">
        <v>25</v>
      </c>
      <c r="L150">
        <v>1.8750000745058001E-2</v>
      </c>
      <c r="M150">
        <v>10.14</v>
      </c>
      <c r="N150" t="b">
        <f t="shared" si="12"/>
        <v>1</v>
      </c>
      <c r="O150">
        <v>-6.27</v>
      </c>
      <c r="P150">
        <v>-38.208408355712891</v>
      </c>
      <c r="Q150" s="14">
        <v>0.73964499980505161</v>
      </c>
      <c r="R150">
        <v>10.14</v>
      </c>
      <c r="T150" s="7" t="s">
        <v>308</v>
      </c>
      <c r="U150" s="7" t="s">
        <v>309</v>
      </c>
      <c r="V150" s="6">
        <v>27.833000183105469</v>
      </c>
      <c r="W150" s="10">
        <f t="shared" si="13"/>
        <v>-0.173642803553714</v>
      </c>
      <c r="X150" t="b">
        <f t="shared" si="14"/>
        <v>1</v>
      </c>
    </row>
    <row r="151" spans="1:24">
      <c r="A151" t="s">
        <v>304</v>
      </c>
      <c r="B151" t="s">
        <v>305</v>
      </c>
      <c r="C151" t="s">
        <v>293</v>
      </c>
      <c r="D151">
        <v>6</v>
      </c>
      <c r="E151">
        <v>5</v>
      </c>
      <c r="F151">
        <v>1</v>
      </c>
      <c r="G151">
        <v>99.81</v>
      </c>
      <c r="H151">
        <v>114.18099975585938</v>
      </c>
      <c r="J151">
        <v>0</v>
      </c>
      <c r="K151" t="s">
        <v>59</v>
      </c>
      <c r="L151">
        <v>0</v>
      </c>
      <c r="M151">
        <v>99.81</v>
      </c>
      <c r="N151" t="b">
        <f t="shared" si="12"/>
        <v>1</v>
      </c>
      <c r="O151">
        <v>5.4200010000000001</v>
      </c>
      <c r="P151">
        <v>5.7421317100524902</v>
      </c>
      <c r="Q151" s="14" t="s">
        <v>493</v>
      </c>
      <c r="R151">
        <v>99.81</v>
      </c>
      <c r="T151" s="7" t="s">
        <v>304</v>
      </c>
      <c r="U151" s="7" t="s">
        <v>305</v>
      </c>
      <c r="V151" s="6">
        <v>114.18099975585938</v>
      </c>
      <c r="W151" s="10">
        <f t="shared" si="13"/>
        <v>0</v>
      </c>
      <c r="X151" t="b">
        <f t="shared" si="14"/>
        <v>1</v>
      </c>
    </row>
    <row r="152" spans="1:24">
      <c r="A152" t="s">
        <v>302</v>
      </c>
      <c r="B152" t="s">
        <v>303</v>
      </c>
      <c r="C152" t="s">
        <v>293</v>
      </c>
      <c r="D152">
        <v>1</v>
      </c>
      <c r="E152">
        <v>2</v>
      </c>
      <c r="F152">
        <v>0</v>
      </c>
      <c r="G152">
        <v>34.17</v>
      </c>
      <c r="H152">
        <v>37.833000183105469</v>
      </c>
      <c r="I152">
        <v>2.575358629226685</v>
      </c>
      <c r="J152">
        <v>2.4360001087188721</v>
      </c>
      <c r="K152" t="s">
        <v>25</v>
      </c>
      <c r="L152">
        <v>0.21999999880790702</v>
      </c>
      <c r="M152">
        <v>34.17</v>
      </c>
      <c r="N152" t="b">
        <f t="shared" si="12"/>
        <v>1</v>
      </c>
      <c r="O152">
        <v>-1.800001</v>
      </c>
      <c r="P152">
        <v>-5.004178524017334</v>
      </c>
      <c r="Q152" s="14">
        <v>2.5753584876547508</v>
      </c>
      <c r="R152">
        <v>34.17</v>
      </c>
      <c r="T152" s="7" t="s">
        <v>302</v>
      </c>
      <c r="U152" s="7" t="s">
        <v>303</v>
      </c>
      <c r="V152" s="6">
        <v>37.833000183105469</v>
      </c>
      <c r="W152" s="10">
        <f t="shared" si="13"/>
        <v>0</v>
      </c>
      <c r="X152" t="b">
        <f t="shared" si="14"/>
        <v>1</v>
      </c>
    </row>
    <row r="153" spans="1:24">
      <c r="A153" t="s">
        <v>310</v>
      </c>
      <c r="B153" t="s">
        <v>311</v>
      </c>
      <c r="C153" t="s">
        <v>293</v>
      </c>
      <c r="D153">
        <v>14</v>
      </c>
      <c r="E153">
        <v>2</v>
      </c>
      <c r="F153">
        <v>1</v>
      </c>
      <c r="G153">
        <v>138.18</v>
      </c>
      <c r="H153">
        <v>154</v>
      </c>
      <c r="J153">
        <v>0</v>
      </c>
      <c r="K153" t="s">
        <v>59</v>
      </c>
      <c r="L153">
        <v>0</v>
      </c>
      <c r="M153">
        <v>138.18</v>
      </c>
      <c r="N153" t="b">
        <f t="shared" si="12"/>
        <v>1</v>
      </c>
      <c r="O153">
        <v>21.47</v>
      </c>
      <c r="P153">
        <v>18.396018981933594</v>
      </c>
      <c r="Q153" s="14" t="s">
        <v>493</v>
      </c>
      <c r="R153">
        <v>138.18</v>
      </c>
      <c r="T153" s="7" t="s">
        <v>310</v>
      </c>
      <c r="U153" s="7" t="s">
        <v>311</v>
      </c>
      <c r="V153" s="6">
        <v>151.06700134277344</v>
      </c>
      <c r="W153" s="10">
        <f t="shared" si="13"/>
        <v>1.9415217295347922E-2</v>
      </c>
      <c r="X153" t="b">
        <f t="shared" si="14"/>
        <v>1</v>
      </c>
    </row>
    <row r="154" spans="1:24">
      <c r="A154" t="s">
        <v>291</v>
      </c>
      <c r="B154" t="s">
        <v>292</v>
      </c>
      <c r="C154" t="s">
        <v>293</v>
      </c>
      <c r="D154">
        <v>11</v>
      </c>
      <c r="E154">
        <v>0</v>
      </c>
      <c r="F154">
        <v>0</v>
      </c>
      <c r="G154">
        <v>146.37</v>
      </c>
      <c r="H154">
        <v>217.16400146484375</v>
      </c>
      <c r="J154">
        <v>0</v>
      </c>
      <c r="K154" t="s">
        <v>59</v>
      </c>
      <c r="L154">
        <v>0</v>
      </c>
      <c r="M154">
        <v>146.37</v>
      </c>
      <c r="N154" t="b">
        <f t="shared" si="12"/>
        <v>1</v>
      </c>
      <c r="O154">
        <v>-5.5400039999999997</v>
      </c>
      <c r="P154">
        <v>-3.6469016075134282</v>
      </c>
      <c r="Q154" s="14" t="s">
        <v>493</v>
      </c>
      <c r="R154">
        <v>146.37</v>
      </c>
      <c r="T154" s="7" t="s">
        <v>291</v>
      </c>
      <c r="U154" s="7" t="s">
        <v>292</v>
      </c>
      <c r="V154" s="6">
        <v>222.41099548339844</v>
      </c>
      <c r="W154" s="10">
        <f t="shared" si="13"/>
        <v>-2.3591432640956558E-2</v>
      </c>
      <c r="X154" t="b">
        <f t="shared" si="14"/>
        <v>1</v>
      </c>
    </row>
    <row r="155" spans="1:24">
      <c r="A155" t="s">
        <v>312</v>
      </c>
      <c r="B155" t="s">
        <v>313</v>
      </c>
      <c r="C155" t="s">
        <v>293</v>
      </c>
      <c r="D155">
        <v>13</v>
      </c>
      <c r="E155">
        <v>7</v>
      </c>
      <c r="F155">
        <v>1</v>
      </c>
      <c r="G155">
        <v>20.36</v>
      </c>
      <c r="H155">
        <v>28.319999694824219</v>
      </c>
      <c r="K155" t="s">
        <v>59</v>
      </c>
      <c r="L155">
        <v>0</v>
      </c>
      <c r="M155">
        <v>20.36</v>
      </c>
      <c r="N155" t="b">
        <f t="shared" si="12"/>
        <v>1</v>
      </c>
      <c r="O155">
        <v>1.01</v>
      </c>
      <c r="P155">
        <v>5.2196393013000488</v>
      </c>
      <c r="Q155" s="14" t="s">
        <v>493</v>
      </c>
      <c r="R155">
        <v>20.36</v>
      </c>
      <c r="T155" s="7" t="s">
        <v>312</v>
      </c>
      <c r="U155" s="7" t="s">
        <v>313</v>
      </c>
      <c r="V155" s="6">
        <v>29.992000579833984</v>
      </c>
      <c r="W155" s="10">
        <f t="shared" si="13"/>
        <v>-5.5748227950288359E-2</v>
      </c>
      <c r="X155" t="b">
        <f t="shared" si="14"/>
        <v>1</v>
      </c>
    </row>
    <row r="156" spans="1:24">
      <c r="A156" t="s">
        <v>298</v>
      </c>
      <c r="B156" t="s">
        <v>299</v>
      </c>
      <c r="C156" t="s">
        <v>293</v>
      </c>
      <c r="D156">
        <v>8</v>
      </c>
      <c r="E156">
        <v>4</v>
      </c>
      <c r="F156">
        <v>0</v>
      </c>
      <c r="G156">
        <v>49.63</v>
      </c>
      <c r="H156">
        <v>64.448997497558594</v>
      </c>
      <c r="I156">
        <v>2.755994319915771</v>
      </c>
      <c r="J156">
        <v>2.8829998970031738</v>
      </c>
      <c r="K156" t="s">
        <v>25</v>
      </c>
      <c r="L156">
        <v>0.33530500000000002</v>
      </c>
      <c r="M156">
        <v>49.63</v>
      </c>
      <c r="N156" t="b">
        <f t="shared" si="12"/>
        <v>1</v>
      </c>
      <c r="O156">
        <v>9.5100010000000008</v>
      </c>
      <c r="P156">
        <v>23.703893661499023</v>
      </c>
      <c r="Q156" s="14">
        <v>2.7559943528706663</v>
      </c>
      <c r="R156">
        <v>49.63</v>
      </c>
      <c r="T156" s="7" t="s">
        <v>298</v>
      </c>
      <c r="U156" s="7" t="s">
        <v>299</v>
      </c>
      <c r="V156" s="6">
        <v>64.924003601074219</v>
      </c>
      <c r="W156" s="10">
        <f t="shared" si="13"/>
        <v>-7.3163402927875765E-3</v>
      </c>
      <c r="X156" t="b">
        <f t="shared" si="14"/>
        <v>1</v>
      </c>
    </row>
    <row r="157" spans="1:24">
      <c r="A157" t="s">
        <v>306</v>
      </c>
      <c r="B157" t="s">
        <v>307</v>
      </c>
      <c r="C157" t="s">
        <v>293</v>
      </c>
      <c r="D157">
        <v>25</v>
      </c>
      <c r="E157">
        <v>25</v>
      </c>
      <c r="F157">
        <v>1</v>
      </c>
      <c r="G157">
        <v>84.06</v>
      </c>
      <c r="H157">
        <v>93.46600341796875</v>
      </c>
      <c r="J157">
        <v>0</v>
      </c>
      <c r="K157" t="s">
        <v>59</v>
      </c>
      <c r="L157">
        <v>0</v>
      </c>
      <c r="M157">
        <v>84.06</v>
      </c>
      <c r="N157" t="b">
        <f t="shared" si="12"/>
        <v>1</v>
      </c>
      <c r="O157">
        <v>37.049999999999997</v>
      </c>
      <c r="P157">
        <v>78.813018798828125</v>
      </c>
      <c r="Q157" s="14" t="s">
        <v>493</v>
      </c>
      <c r="R157">
        <v>84.06</v>
      </c>
      <c r="T157" s="7" t="s">
        <v>306</v>
      </c>
      <c r="U157" s="7" t="s">
        <v>307</v>
      </c>
      <c r="V157" s="6">
        <v>91.474998474121094</v>
      </c>
      <c r="W157" s="10">
        <f t="shared" si="13"/>
        <v>2.1765564111060634E-2</v>
      </c>
      <c r="X157" t="b">
        <f t="shared" si="14"/>
        <v>1</v>
      </c>
    </row>
    <row r="158" spans="1:24">
      <c r="N158" t="b">
        <f t="shared" si="12"/>
        <v>1</v>
      </c>
      <c r="Q158" s="14"/>
      <c r="T158" s="7"/>
      <c r="U158" s="7"/>
      <c r="V158" s="6"/>
    </row>
    <row r="159" spans="1:24">
      <c r="N159" t="b">
        <f t="shared" si="12"/>
        <v>1</v>
      </c>
      <c r="Q159" s="14"/>
      <c r="T159" s="7"/>
      <c r="U159" s="7"/>
      <c r="V159" s="6"/>
    </row>
    <row r="160" spans="1:24">
      <c r="A160" t="s">
        <v>339</v>
      </c>
      <c r="B160" t="s">
        <v>340</v>
      </c>
      <c r="C160" t="s">
        <v>316</v>
      </c>
      <c r="D160">
        <v>16</v>
      </c>
      <c r="E160">
        <v>6</v>
      </c>
      <c r="F160">
        <v>2</v>
      </c>
      <c r="G160">
        <v>22.54</v>
      </c>
      <c r="H160">
        <v>28.725000381469727</v>
      </c>
      <c r="I160">
        <v>2.4273290634155269</v>
      </c>
      <c r="J160">
        <v>2.5230000019073491</v>
      </c>
      <c r="K160" t="s">
        <v>25</v>
      </c>
      <c r="L160">
        <v>0.13412200199857302</v>
      </c>
      <c r="M160">
        <v>22.54</v>
      </c>
      <c r="N160" t="b">
        <f t="shared" si="12"/>
        <v>1</v>
      </c>
      <c r="O160">
        <v>-0.66999909999999996</v>
      </c>
      <c r="P160">
        <v>-2.88667893409729</v>
      </c>
      <c r="Q160" s="14">
        <v>2.4273290820320623</v>
      </c>
      <c r="R160">
        <v>22.54</v>
      </c>
      <c r="T160" s="7" t="s">
        <v>339</v>
      </c>
      <c r="U160" s="7" t="s">
        <v>340</v>
      </c>
      <c r="V160" s="6">
        <v>30.059000015258789</v>
      </c>
      <c r="W160" s="10">
        <f t="shared" ref="W160:W191" si="15">(H160-V160)/V160</f>
        <v>-4.4379374999563757E-2</v>
      </c>
      <c r="X160" t="b">
        <f t="shared" ref="X160:X185" si="16">A160=T160</f>
        <v>1</v>
      </c>
    </row>
    <row r="161" spans="1:24">
      <c r="A161" t="s">
        <v>327</v>
      </c>
      <c r="B161" t="s">
        <v>328</v>
      </c>
      <c r="C161" t="s">
        <v>316</v>
      </c>
      <c r="D161">
        <v>19</v>
      </c>
      <c r="E161">
        <v>0</v>
      </c>
      <c r="F161">
        <v>0</v>
      </c>
      <c r="G161">
        <v>67.55</v>
      </c>
      <c r="H161">
        <v>89.128997802734375</v>
      </c>
      <c r="I161">
        <v>3.2397923469543461</v>
      </c>
      <c r="J161">
        <v>3.2690000534057622</v>
      </c>
      <c r="K161" t="s">
        <v>25</v>
      </c>
      <c r="L161">
        <v>0.53648800799429408</v>
      </c>
      <c r="M161">
        <v>67.55</v>
      </c>
      <c r="N161" t="b">
        <f t="shared" si="12"/>
        <v>1</v>
      </c>
      <c r="O161">
        <v>-2.8100010000000002</v>
      </c>
      <c r="P161">
        <v>-3.993742942810059</v>
      </c>
      <c r="Q161" s="14">
        <v>3.2397925986085969</v>
      </c>
      <c r="R161">
        <v>67.55</v>
      </c>
      <c r="T161" s="7" t="s">
        <v>327</v>
      </c>
      <c r="U161" s="7" t="s">
        <v>328</v>
      </c>
      <c r="V161" s="6">
        <v>88.042999267578125</v>
      </c>
      <c r="W161" s="10">
        <f t="shared" si="15"/>
        <v>1.2334865283901902E-2</v>
      </c>
      <c r="X161" t="b">
        <f t="shared" si="16"/>
        <v>1</v>
      </c>
    </row>
    <row r="162" spans="1:24">
      <c r="A162" t="s">
        <v>377</v>
      </c>
      <c r="B162" t="s">
        <v>378</v>
      </c>
      <c r="C162" t="s">
        <v>316</v>
      </c>
      <c r="D162">
        <v>8</v>
      </c>
      <c r="E162">
        <v>4</v>
      </c>
      <c r="F162">
        <v>0</v>
      </c>
      <c r="G162">
        <v>18.399999999999999</v>
      </c>
      <c r="H162">
        <v>19.849000930786133</v>
      </c>
      <c r="I162">
        <v>0.73625004291534402</v>
      </c>
      <c r="J162">
        <v>0.73409998416900601</v>
      </c>
      <c r="K162" t="s">
        <v>25</v>
      </c>
      <c r="L162">
        <v>3.3530500499643005E-2</v>
      </c>
      <c r="M162">
        <v>18.399999999999999</v>
      </c>
      <c r="N162" t="b">
        <f t="shared" si="12"/>
        <v>1</v>
      </c>
      <c r="O162">
        <v>4.71</v>
      </c>
      <c r="P162">
        <v>34.404674530029297</v>
      </c>
      <c r="Q162" s="14">
        <v>0.73625001570452819</v>
      </c>
      <c r="R162">
        <v>18.399999999999999</v>
      </c>
      <c r="T162" s="7" t="s">
        <v>377</v>
      </c>
      <c r="U162" s="7" t="s">
        <v>378</v>
      </c>
      <c r="V162" s="6">
        <v>19.16200065612793</v>
      </c>
      <c r="W162" s="10">
        <f t="shared" si="15"/>
        <v>3.585222059986222E-2</v>
      </c>
      <c r="X162" t="b">
        <f t="shared" si="16"/>
        <v>1</v>
      </c>
    </row>
    <row r="163" spans="1:24">
      <c r="A163" t="s">
        <v>411</v>
      </c>
      <c r="B163" t="s">
        <v>412</v>
      </c>
      <c r="C163" t="s">
        <v>316</v>
      </c>
      <c r="D163">
        <v>4</v>
      </c>
      <c r="E163">
        <v>0</v>
      </c>
      <c r="F163">
        <v>0</v>
      </c>
      <c r="G163">
        <v>10.130000000000001</v>
      </c>
      <c r="H163">
        <v>12.875</v>
      </c>
      <c r="I163">
        <v>2.700493335723877</v>
      </c>
      <c r="J163">
        <v>0</v>
      </c>
      <c r="K163" t="s">
        <v>25</v>
      </c>
      <c r="L163">
        <v>0.20000000298023202</v>
      </c>
      <c r="M163">
        <v>10.130000000000001</v>
      </c>
      <c r="N163" t="b">
        <f t="shared" si="12"/>
        <v>1</v>
      </c>
      <c r="O163">
        <v>1.58</v>
      </c>
      <c r="P163">
        <v>18.479530334472656</v>
      </c>
      <c r="Q163" s="14">
        <v>2.7004934604641009</v>
      </c>
      <c r="R163">
        <v>10.130000000000001</v>
      </c>
      <c r="T163" s="7" t="s">
        <v>411</v>
      </c>
      <c r="U163" s="7" t="s">
        <v>412</v>
      </c>
      <c r="V163" s="6">
        <v>12.875</v>
      </c>
      <c r="W163" s="10">
        <f t="shared" si="15"/>
        <v>0</v>
      </c>
      <c r="X163" t="b">
        <f t="shared" si="16"/>
        <v>1</v>
      </c>
    </row>
    <row r="164" spans="1:24">
      <c r="A164" t="s">
        <v>335</v>
      </c>
      <c r="B164" t="s">
        <v>336</v>
      </c>
      <c r="C164" t="s">
        <v>316</v>
      </c>
      <c r="D164">
        <v>13</v>
      </c>
      <c r="E164">
        <v>1</v>
      </c>
      <c r="F164">
        <v>0</v>
      </c>
      <c r="G164">
        <v>4.57</v>
      </c>
      <c r="H164">
        <v>7.1189999580383301</v>
      </c>
      <c r="I164">
        <v>4.692866325378418</v>
      </c>
      <c r="J164">
        <v>4.9470000267028809</v>
      </c>
      <c r="K164" t="s">
        <v>25</v>
      </c>
      <c r="L164">
        <v>5.3712737260965003E-2</v>
      </c>
      <c r="M164">
        <v>4.57</v>
      </c>
      <c r="N164" t="b">
        <f t="shared" si="12"/>
        <v>1</v>
      </c>
      <c r="O164">
        <v>-0.23999989999999999</v>
      </c>
      <c r="P164">
        <v>-4.9896001815795898</v>
      </c>
      <c r="Q164" s="14">
        <v>4.7031577611178692</v>
      </c>
      <c r="R164">
        <v>4.57</v>
      </c>
      <c r="T164" s="7" t="s">
        <v>335</v>
      </c>
      <c r="U164" s="7" t="s">
        <v>336</v>
      </c>
      <c r="V164" s="6">
        <v>7.4260001182556152</v>
      </c>
      <c r="W164" s="10">
        <f t="shared" si="15"/>
        <v>-4.1341254420744634E-2</v>
      </c>
      <c r="X164" t="b">
        <f t="shared" si="16"/>
        <v>1</v>
      </c>
    </row>
    <row r="165" spans="1:24">
      <c r="A165" t="s">
        <v>329</v>
      </c>
      <c r="B165" t="s">
        <v>330</v>
      </c>
      <c r="C165" t="s">
        <v>316</v>
      </c>
      <c r="D165">
        <v>10</v>
      </c>
      <c r="E165">
        <v>1</v>
      </c>
      <c r="F165">
        <v>0</v>
      </c>
      <c r="G165">
        <v>55.57</v>
      </c>
      <c r="H165">
        <v>75.555999755859375</v>
      </c>
      <c r="I165">
        <v>1.9075039625167851</v>
      </c>
      <c r="J165">
        <v>1.9220000505447392</v>
      </c>
      <c r="K165" t="s">
        <v>25</v>
      </c>
      <c r="L165">
        <v>0.26249998807907104</v>
      </c>
      <c r="M165">
        <v>55.57</v>
      </c>
      <c r="N165" t="b">
        <f t="shared" si="12"/>
        <v>1</v>
      </c>
      <c r="O165">
        <v>-2.27</v>
      </c>
      <c r="P165">
        <v>-3.924620389938354</v>
      </c>
      <c r="Q165" s="14">
        <v>1.9075039459772198</v>
      </c>
      <c r="R165">
        <v>55.57</v>
      </c>
      <c r="T165" s="7" t="s">
        <v>329</v>
      </c>
      <c r="U165" s="7" t="s">
        <v>330</v>
      </c>
      <c r="V165" s="6">
        <v>75.555999755859375</v>
      </c>
      <c r="W165" s="10">
        <f t="shared" si="15"/>
        <v>0</v>
      </c>
      <c r="X165" t="b">
        <f t="shared" si="16"/>
        <v>1</v>
      </c>
    </row>
    <row r="166" spans="1:24">
      <c r="A166" t="s">
        <v>389</v>
      </c>
      <c r="B166" t="s">
        <v>390</v>
      </c>
      <c r="C166" t="s">
        <v>316</v>
      </c>
      <c r="D166">
        <v>6</v>
      </c>
      <c r="E166">
        <v>0</v>
      </c>
      <c r="F166">
        <v>0</v>
      </c>
      <c r="G166">
        <v>16.22</v>
      </c>
      <c r="H166">
        <v>24.666999816894531</v>
      </c>
      <c r="J166">
        <v>0</v>
      </c>
      <c r="K166" t="s">
        <v>95</v>
      </c>
      <c r="L166">
        <v>0</v>
      </c>
      <c r="M166">
        <v>16.22</v>
      </c>
      <c r="N166" t="b">
        <f t="shared" si="12"/>
        <v>1</v>
      </c>
      <c r="O166">
        <v>-5.0899989999999997</v>
      </c>
      <c r="P166">
        <v>-23.885501861572266</v>
      </c>
      <c r="Q166" s="14" t="s">
        <v>493</v>
      </c>
      <c r="R166">
        <v>16.22</v>
      </c>
      <c r="T166" s="7" t="s">
        <v>389</v>
      </c>
      <c r="U166" s="7" t="s">
        <v>390</v>
      </c>
      <c r="V166" s="6">
        <v>29</v>
      </c>
      <c r="W166" s="10">
        <f t="shared" si="15"/>
        <v>-0.14941379941742997</v>
      </c>
      <c r="X166" t="b">
        <f t="shared" si="16"/>
        <v>1</v>
      </c>
    </row>
    <row r="167" spans="1:24">
      <c r="A167" t="s">
        <v>337</v>
      </c>
      <c r="B167" t="s">
        <v>338</v>
      </c>
      <c r="C167" t="s">
        <v>316</v>
      </c>
      <c r="D167">
        <v>8</v>
      </c>
      <c r="E167">
        <v>0</v>
      </c>
      <c r="F167">
        <v>1</v>
      </c>
      <c r="G167">
        <v>8.25</v>
      </c>
      <c r="H167">
        <v>10.708999633789063</v>
      </c>
      <c r="I167">
        <v>3.3939394950866699</v>
      </c>
      <c r="J167">
        <v>3.7030000686645508</v>
      </c>
      <c r="K167" t="s">
        <v>25</v>
      </c>
      <c r="L167">
        <v>9.3885400399715005E-2</v>
      </c>
      <c r="M167">
        <v>8.25</v>
      </c>
      <c r="N167" t="b">
        <f t="shared" si="12"/>
        <v>1</v>
      </c>
      <c r="O167">
        <v>1.24</v>
      </c>
      <c r="P167">
        <v>17.68901252746582</v>
      </c>
      <c r="Q167" s="14">
        <v>3.3939394083890044</v>
      </c>
      <c r="R167">
        <v>8.25</v>
      </c>
      <c r="T167" s="7" t="s">
        <v>337</v>
      </c>
      <c r="U167" s="7" t="s">
        <v>338</v>
      </c>
      <c r="V167" s="6">
        <v>10.920999526977539</v>
      </c>
      <c r="W167" s="10">
        <f t="shared" si="15"/>
        <v>-1.9412132805681843E-2</v>
      </c>
      <c r="X167" t="b">
        <f t="shared" si="16"/>
        <v>1</v>
      </c>
    </row>
    <row r="168" spans="1:24">
      <c r="A168" t="s">
        <v>413</v>
      </c>
      <c r="B168" t="s">
        <v>414</v>
      </c>
      <c r="C168" t="s">
        <v>316</v>
      </c>
      <c r="D168">
        <v>12</v>
      </c>
      <c r="E168">
        <v>0</v>
      </c>
      <c r="F168">
        <v>0</v>
      </c>
      <c r="G168">
        <v>4.99</v>
      </c>
      <c r="H168">
        <v>7.8850002288818359</v>
      </c>
      <c r="K168" t="s">
        <v>59</v>
      </c>
      <c r="L168">
        <v>0</v>
      </c>
      <c r="M168">
        <v>4.99</v>
      </c>
      <c r="N168" t="b">
        <f t="shared" si="12"/>
        <v>1</v>
      </c>
      <c r="O168">
        <v>4.999994E-2</v>
      </c>
      <c r="P168">
        <v>1.0121399164199829</v>
      </c>
      <c r="Q168" s="14" t="s">
        <v>493</v>
      </c>
      <c r="R168">
        <v>4.99</v>
      </c>
      <c r="T168" s="7" t="s">
        <v>413</v>
      </c>
      <c r="U168" s="7" t="s">
        <v>414</v>
      </c>
      <c r="V168" s="6">
        <v>7.9000000953674316</v>
      </c>
      <c r="W168" s="10">
        <f t="shared" si="15"/>
        <v>-1.8987172537366982E-3</v>
      </c>
      <c r="X168" t="b">
        <f t="shared" si="16"/>
        <v>1</v>
      </c>
    </row>
    <row r="169" spans="1:24">
      <c r="A169" t="s">
        <v>359</v>
      </c>
      <c r="B169" t="s">
        <v>360</v>
      </c>
      <c r="C169" t="s">
        <v>316</v>
      </c>
      <c r="D169">
        <v>8</v>
      </c>
      <c r="E169">
        <v>1</v>
      </c>
      <c r="F169">
        <v>0</v>
      </c>
      <c r="G169">
        <v>9.91</v>
      </c>
      <c r="H169">
        <v>12.781000137329102</v>
      </c>
      <c r="I169">
        <v>2.1771945953369141</v>
      </c>
      <c r="J169">
        <v>2.3499999046325679</v>
      </c>
      <c r="K169" t="s">
        <v>25</v>
      </c>
      <c r="L169">
        <v>0</v>
      </c>
      <c r="M169">
        <v>9.91</v>
      </c>
      <c r="N169" t="b">
        <f t="shared" si="12"/>
        <v>1</v>
      </c>
      <c r="O169">
        <v>3.4</v>
      </c>
      <c r="P169">
        <v>52.227333068847656</v>
      </c>
      <c r="Q169" s="14">
        <v>2.1771946780977531</v>
      </c>
      <c r="R169">
        <v>9.91</v>
      </c>
      <c r="T169" s="7" t="s">
        <v>359</v>
      </c>
      <c r="U169" s="7" t="s">
        <v>360</v>
      </c>
      <c r="V169" s="6">
        <v>13.093999862670898</v>
      </c>
      <c r="W169" s="10">
        <f t="shared" si="15"/>
        <v>-2.3904057478579474E-2</v>
      </c>
      <c r="X169" t="b">
        <f t="shared" si="16"/>
        <v>1</v>
      </c>
    </row>
    <row r="170" spans="1:24">
      <c r="A170" t="s">
        <v>357</v>
      </c>
      <c r="B170" t="s">
        <v>358</v>
      </c>
      <c r="C170" t="s">
        <v>316</v>
      </c>
      <c r="D170">
        <v>4</v>
      </c>
      <c r="E170">
        <v>2</v>
      </c>
      <c r="F170">
        <v>0</v>
      </c>
      <c r="G170">
        <v>3.1</v>
      </c>
      <c r="H170">
        <v>6.9270000457763672</v>
      </c>
      <c r="J170">
        <v>0</v>
      </c>
      <c r="K170" t="s">
        <v>59</v>
      </c>
      <c r="L170">
        <v>0</v>
      </c>
      <c r="M170">
        <v>3.1</v>
      </c>
      <c r="N170" t="b">
        <f t="shared" si="12"/>
        <v>1</v>
      </c>
      <c r="O170">
        <v>-1.28</v>
      </c>
      <c r="P170">
        <v>-29.223749160766602</v>
      </c>
      <c r="Q170" s="14" t="s">
        <v>493</v>
      </c>
      <c r="R170">
        <v>3.1</v>
      </c>
      <c r="T170" s="7" t="s">
        <v>357</v>
      </c>
      <c r="U170" s="7" t="s">
        <v>358</v>
      </c>
      <c r="V170" s="6">
        <v>7.2329998016357422</v>
      </c>
      <c r="W170" s="10">
        <f t="shared" si="15"/>
        <v>-4.2306064461687554E-2</v>
      </c>
      <c r="X170" t="b">
        <f t="shared" si="16"/>
        <v>1</v>
      </c>
    </row>
    <row r="171" spans="1:24">
      <c r="A171" t="s">
        <v>361</v>
      </c>
      <c r="B171" t="s">
        <v>362</v>
      </c>
      <c r="C171" t="s">
        <v>316</v>
      </c>
      <c r="D171">
        <v>6</v>
      </c>
      <c r="E171">
        <v>4</v>
      </c>
      <c r="F171">
        <v>1</v>
      </c>
      <c r="G171">
        <v>15.33</v>
      </c>
      <c r="H171">
        <v>17.236000061035156</v>
      </c>
      <c r="J171">
        <v>0</v>
      </c>
      <c r="K171" t="s">
        <v>95</v>
      </c>
      <c r="L171">
        <v>0</v>
      </c>
      <c r="M171">
        <v>15.33</v>
      </c>
      <c r="N171" t="b">
        <f t="shared" si="12"/>
        <v>1</v>
      </c>
      <c r="O171">
        <v>4</v>
      </c>
      <c r="P171">
        <v>35.304500579833984</v>
      </c>
      <c r="Q171" s="14" t="s">
        <v>493</v>
      </c>
      <c r="R171">
        <v>15.33</v>
      </c>
      <c r="T171" s="7" t="s">
        <v>361</v>
      </c>
      <c r="U171" s="7" t="s">
        <v>362</v>
      </c>
      <c r="V171" s="6">
        <v>16.899999618530273</v>
      </c>
      <c r="W171" s="10">
        <f t="shared" si="15"/>
        <v>1.9881683437227404E-2</v>
      </c>
      <c r="X171" t="b">
        <f t="shared" si="16"/>
        <v>1</v>
      </c>
    </row>
    <row r="172" spans="1:24">
      <c r="A172" t="s">
        <v>333</v>
      </c>
      <c r="B172" t="s">
        <v>334</v>
      </c>
      <c r="C172" t="s">
        <v>316</v>
      </c>
      <c r="D172">
        <v>3</v>
      </c>
      <c r="E172">
        <v>6</v>
      </c>
      <c r="F172">
        <v>0</v>
      </c>
      <c r="G172">
        <v>6.67</v>
      </c>
      <c r="H172">
        <v>8.3280000686645508</v>
      </c>
      <c r="J172">
        <v>0</v>
      </c>
      <c r="K172" t="s">
        <v>59</v>
      </c>
      <c r="L172">
        <v>0</v>
      </c>
      <c r="M172">
        <v>6.67</v>
      </c>
      <c r="N172" t="b">
        <f t="shared" si="12"/>
        <v>1</v>
      </c>
      <c r="O172">
        <v>2.2400000000000002</v>
      </c>
      <c r="P172">
        <v>50.564342498779297</v>
      </c>
      <c r="Q172" s="14" t="s">
        <v>493</v>
      </c>
      <c r="R172">
        <v>6.67</v>
      </c>
      <c r="T172" s="7" t="s">
        <v>333</v>
      </c>
      <c r="U172" s="7" t="s">
        <v>334</v>
      </c>
      <c r="V172" s="6">
        <v>8.1059999465942383</v>
      </c>
      <c r="W172" s="10">
        <f t="shared" si="15"/>
        <v>2.7387135891061357E-2</v>
      </c>
      <c r="X172" t="b">
        <f t="shared" si="16"/>
        <v>1</v>
      </c>
    </row>
    <row r="173" spans="1:24">
      <c r="A173" t="s">
        <v>401</v>
      </c>
      <c r="B173" t="s">
        <v>402</v>
      </c>
      <c r="C173" t="s">
        <v>316</v>
      </c>
      <c r="D173">
        <v>4</v>
      </c>
      <c r="E173">
        <v>7</v>
      </c>
      <c r="F173">
        <v>0</v>
      </c>
      <c r="G173">
        <v>18.5</v>
      </c>
      <c r="H173">
        <v>26.181999206542969</v>
      </c>
      <c r="J173">
        <v>0</v>
      </c>
      <c r="K173" t="s">
        <v>59</v>
      </c>
      <c r="L173">
        <v>0</v>
      </c>
      <c r="M173">
        <v>18.5</v>
      </c>
      <c r="N173" t="b">
        <f t="shared" si="12"/>
        <v>1</v>
      </c>
      <c r="O173">
        <v>-0.1399994</v>
      </c>
      <c r="P173">
        <v>-0.75106972455978405</v>
      </c>
      <c r="Q173" s="14" t="s">
        <v>493</v>
      </c>
      <c r="R173">
        <v>18.5</v>
      </c>
      <c r="T173" s="7" t="s">
        <v>401</v>
      </c>
      <c r="U173" s="7" t="s">
        <v>402</v>
      </c>
      <c r="V173" s="6">
        <v>28.708000183105469</v>
      </c>
      <c r="W173" s="10">
        <f t="shared" si="15"/>
        <v>-8.7989444073120787E-2</v>
      </c>
      <c r="X173" t="b">
        <f t="shared" si="16"/>
        <v>1</v>
      </c>
    </row>
    <row r="174" spans="1:24">
      <c r="A174" t="s">
        <v>407</v>
      </c>
      <c r="B174" t="s">
        <v>408</v>
      </c>
      <c r="C174" t="s">
        <v>316</v>
      </c>
      <c r="D174">
        <v>13</v>
      </c>
      <c r="E174">
        <v>0</v>
      </c>
      <c r="F174">
        <v>0</v>
      </c>
      <c r="G174">
        <v>19.28</v>
      </c>
      <c r="H174">
        <v>30.773000717163086</v>
      </c>
      <c r="J174">
        <v>0</v>
      </c>
      <c r="K174" t="s">
        <v>59</v>
      </c>
      <c r="L174">
        <v>0</v>
      </c>
      <c r="M174">
        <v>19.28</v>
      </c>
      <c r="N174" t="b">
        <f t="shared" si="12"/>
        <v>1</v>
      </c>
      <c r="O174">
        <v>-3.96</v>
      </c>
      <c r="P174">
        <v>-17.039583206176758</v>
      </c>
      <c r="Q174" s="14" t="s">
        <v>493</v>
      </c>
      <c r="R174">
        <v>19.28</v>
      </c>
      <c r="T174" s="7" t="s">
        <v>407</v>
      </c>
      <c r="U174" s="7" t="s">
        <v>408</v>
      </c>
      <c r="V174" s="6">
        <v>32.624000549316406</v>
      </c>
      <c r="W174" s="10">
        <f t="shared" si="15"/>
        <v>-5.6737365160205826E-2</v>
      </c>
      <c r="X174" t="b">
        <f t="shared" si="16"/>
        <v>1</v>
      </c>
    </row>
    <row r="175" spans="1:24">
      <c r="A175" t="s">
        <v>321</v>
      </c>
      <c r="B175" t="s">
        <v>322</v>
      </c>
      <c r="C175" t="s">
        <v>316</v>
      </c>
      <c r="D175">
        <v>4</v>
      </c>
      <c r="E175">
        <v>15</v>
      </c>
      <c r="F175">
        <v>1</v>
      </c>
      <c r="G175">
        <v>17.46</v>
      </c>
      <c r="H175">
        <v>28.527999877929688</v>
      </c>
      <c r="I175">
        <v>0.91638034582138106</v>
      </c>
      <c r="J175">
        <v>1.2250000238418579</v>
      </c>
      <c r="K175" t="s">
        <v>142</v>
      </c>
      <c r="L175">
        <v>8.0473198201284013E-2</v>
      </c>
      <c r="M175">
        <v>17.46</v>
      </c>
      <c r="N175" t="b">
        <f t="shared" si="12"/>
        <v>1</v>
      </c>
      <c r="O175">
        <v>-10.83</v>
      </c>
      <c r="P175">
        <v>-38.282085418701172</v>
      </c>
      <c r="Q175" s="14">
        <v>0.91638027734090088</v>
      </c>
      <c r="R175">
        <v>17.46</v>
      </c>
      <c r="T175" s="7" t="s">
        <v>321</v>
      </c>
      <c r="U175" s="7" t="s">
        <v>322</v>
      </c>
      <c r="V175" s="6">
        <v>37.195999145507813</v>
      </c>
      <c r="W175" s="10">
        <f t="shared" si="15"/>
        <v>-0.23303579596476481</v>
      </c>
      <c r="X175" t="b">
        <f t="shared" si="16"/>
        <v>1</v>
      </c>
    </row>
    <row r="176" spans="1:24">
      <c r="A176" t="s">
        <v>369</v>
      </c>
      <c r="B176" t="s">
        <v>370</v>
      </c>
      <c r="C176" t="s">
        <v>316</v>
      </c>
      <c r="D176">
        <v>9</v>
      </c>
      <c r="E176">
        <v>6</v>
      </c>
      <c r="F176">
        <v>1</v>
      </c>
      <c r="G176">
        <v>170.43</v>
      </c>
      <c r="H176">
        <v>223.34700012207031</v>
      </c>
      <c r="I176">
        <v>1.0810257196426389</v>
      </c>
      <c r="J176">
        <v>1.1019999980926509</v>
      </c>
      <c r="K176" t="s">
        <v>25</v>
      </c>
      <c r="L176">
        <v>0.45655828172537005</v>
      </c>
      <c r="M176">
        <v>170.43</v>
      </c>
      <c r="N176" t="b">
        <f t="shared" si="12"/>
        <v>1</v>
      </c>
      <c r="O176">
        <v>-14.14001</v>
      </c>
      <c r="P176">
        <v>-7.6610574722290039</v>
      </c>
      <c r="Q176" s="14">
        <v>1.0810256221166681</v>
      </c>
      <c r="R176">
        <v>170.43</v>
      </c>
      <c r="T176" s="7" t="s">
        <v>369</v>
      </c>
      <c r="U176" s="7" t="s">
        <v>370</v>
      </c>
      <c r="V176" s="6">
        <v>221.91400146484375</v>
      </c>
      <c r="W176" s="10">
        <f t="shared" si="15"/>
        <v>6.457450398656266E-3</v>
      </c>
      <c r="X176" t="b">
        <f t="shared" si="16"/>
        <v>1</v>
      </c>
    </row>
    <row r="177" spans="1:24">
      <c r="A177" t="s">
        <v>383</v>
      </c>
      <c r="B177" t="s">
        <v>384</v>
      </c>
      <c r="C177" t="s">
        <v>316</v>
      </c>
      <c r="D177">
        <v>2</v>
      </c>
      <c r="E177">
        <v>4</v>
      </c>
      <c r="F177">
        <v>0</v>
      </c>
      <c r="G177">
        <v>6.63</v>
      </c>
      <c r="H177">
        <v>10.541000366210938</v>
      </c>
      <c r="I177">
        <v>0.37960058450698902</v>
      </c>
      <c r="J177">
        <v>0.45059999823570301</v>
      </c>
      <c r="K177" t="s">
        <v>25</v>
      </c>
      <c r="L177">
        <v>6.1696121369020007E-3</v>
      </c>
      <c r="M177">
        <v>6.63</v>
      </c>
      <c r="N177" t="b">
        <f t="shared" si="12"/>
        <v>1</v>
      </c>
      <c r="O177">
        <v>-4.6500000000000004</v>
      </c>
      <c r="P177">
        <v>-41.223400115966797</v>
      </c>
      <c r="Q177" s="14">
        <v>0.37960059165415183</v>
      </c>
      <c r="R177">
        <v>6.63</v>
      </c>
      <c r="T177" s="7" t="s">
        <v>383</v>
      </c>
      <c r="U177" s="7" t="s">
        <v>384</v>
      </c>
      <c r="V177" s="6">
        <v>11.411999702453613</v>
      </c>
      <c r="W177" s="10">
        <f t="shared" si="15"/>
        <v>-7.6323112421340877E-2</v>
      </c>
      <c r="X177" t="b">
        <f t="shared" si="16"/>
        <v>1</v>
      </c>
    </row>
    <row r="178" spans="1:24">
      <c r="A178" t="s">
        <v>351</v>
      </c>
      <c r="B178" t="s">
        <v>352</v>
      </c>
      <c r="C178" t="s">
        <v>316</v>
      </c>
      <c r="D178">
        <v>1</v>
      </c>
      <c r="E178">
        <v>4</v>
      </c>
      <c r="F178">
        <v>0</v>
      </c>
      <c r="G178">
        <v>4.12</v>
      </c>
      <c r="H178">
        <v>5.4749999046325684</v>
      </c>
      <c r="J178">
        <v>0</v>
      </c>
      <c r="K178" t="s">
        <v>59</v>
      </c>
      <c r="L178">
        <v>0</v>
      </c>
      <c r="M178">
        <v>4.12</v>
      </c>
      <c r="N178" t="b">
        <f t="shared" si="12"/>
        <v>1</v>
      </c>
      <c r="O178">
        <v>-0.97000019999999998</v>
      </c>
      <c r="P178">
        <v>-19.056978225708008</v>
      </c>
      <c r="Q178" s="14" t="s">
        <v>493</v>
      </c>
      <c r="R178">
        <v>4.12</v>
      </c>
      <c r="T178" s="7" t="s">
        <v>351</v>
      </c>
      <c r="U178" s="7" t="s">
        <v>352</v>
      </c>
      <c r="V178" s="6">
        <v>5.994999885559082</v>
      </c>
      <c r="W178" s="10">
        <f t="shared" si="15"/>
        <v>-8.6738947598498498E-2</v>
      </c>
      <c r="X178" t="b">
        <f t="shared" si="16"/>
        <v>1</v>
      </c>
    </row>
    <row r="179" spans="1:24">
      <c r="A179" t="s">
        <v>341</v>
      </c>
      <c r="B179" t="s">
        <v>342</v>
      </c>
      <c r="C179" t="s">
        <v>316</v>
      </c>
      <c r="D179">
        <v>13</v>
      </c>
      <c r="E179">
        <v>2</v>
      </c>
      <c r="F179">
        <v>0</v>
      </c>
      <c r="G179">
        <v>6.37</v>
      </c>
      <c r="H179">
        <v>9.7069997787475586</v>
      </c>
      <c r="I179">
        <v>0.313971728086472</v>
      </c>
      <c r="J179">
        <v>0.32080000638961803</v>
      </c>
      <c r="K179" t="s">
        <v>142</v>
      </c>
      <c r="M179">
        <v>6.37</v>
      </c>
      <c r="N179" t="b">
        <f t="shared" si="12"/>
        <v>1</v>
      </c>
      <c r="O179">
        <v>-0.47000019999999998</v>
      </c>
      <c r="P179">
        <v>-6.8713488578796387</v>
      </c>
      <c r="Q179" s="14">
        <v>0.31397173552535579</v>
      </c>
      <c r="R179">
        <v>6.37</v>
      </c>
      <c r="T179" s="7" t="s">
        <v>341</v>
      </c>
      <c r="U179" s="7" t="s">
        <v>342</v>
      </c>
      <c r="V179" s="6">
        <v>9.9589996337890625</v>
      </c>
      <c r="W179" s="10">
        <f t="shared" si="15"/>
        <v>-2.5303731730897401E-2</v>
      </c>
      <c r="X179" t="b">
        <f t="shared" si="16"/>
        <v>1</v>
      </c>
    </row>
    <row r="180" spans="1:24">
      <c r="A180" t="s">
        <v>349</v>
      </c>
      <c r="B180" t="s">
        <v>350</v>
      </c>
      <c r="C180" t="s">
        <v>316</v>
      </c>
      <c r="D180">
        <v>5</v>
      </c>
      <c r="E180">
        <v>0</v>
      </c>
      <c r="F180">
        <v>0</v>
      </c>
      <c r="G180">
        <v>19.079999999999998</v>
      </c>
      <c r="H180">
        <v>28.399999618530273</v>
      </c>
      <c r="J180">
        <v>0</v>
      </c>
      <c r="K180" t="s">
        <v>153</v>
      </c>
      <c r="L180">
        <v>0</v>
      </c>
      <c r="M180">
        <v>19.079999999999998</v>
      </c>
      <c r="N180" t="b">
        <f t="shared" si="12"/>
        <v>1</v>
      </c>
      <c r="O180">
        <v>-1.92</v>
      </c>
      <c r="P180">
        <v>-9.142857551574707</v>
      </c>
      <c r="Q180" s="14" t="s">
        <v>493</v>
      </c>
      <c r="R180">
        <v>19.079999999999998</v>
      </c>
      <c r="T180" s="7" t="s">
        <v>349</v>
      </c>
      <c r="U180" s="7" t="s">
        <v>350</v>
      </c>
      <c r="V180" s="6">
        <v>34.200000762939453</v>
      </c>
      <c r="W180" s="10">
        <f t="shared" si="15"/>
        <v>-0.16959067295385277</v>
      </c>
      <c r="X180" t="b">
        <f t="shared" si="16"/>
        <v>1</v>
      </c>
    </row>
    <row r="181" spans="1:24">
      <c r="A181" t="s">
        <v>367</v>
      </c>
      <c r="B181" t="s">
        <v>368</v>
      </c>
      <c r="C181" t="s">
        <v>316</v>
      </c>
      <c r="D181">
        <v>4</v>
      </c>
      <c r="E181">
        <v>6</v>
      </c>
      <c r="F181">
        <v>1</v>
      </c>
      <c r="G181">
        <v>3.55</v>
      </c>
      <c r="H181">
        <v>4.4530000686645508</v>
      </c>
      <c r="J181">
        <v>0</v>
      </c>
      <c r="K181" t="s">
        <v>95</v>
      </c>
      <c r="L181">
        <v>0</v>
      </c>
      <c r="M181">
        <v>3.55</v>
      </c>
      <c r="N181" t="b">
        <f t="shared" si="12"/>
        <v>1</v>
      </c>
      <c r="O181">
        <v>7.9999970000000004E-2</v>
      </c>
      <c r="P181">
        <v>2.3054733276367192</v>
      </c>
      <c r="Q181" s="14" t="s">
        <v>493</v>
      </c>
      <c r="R181">
        <v>3.55</v>
      </c>
      <c r="T181" s="7" t="s">
        <v>367</v>
      </c>
      <c r="U181" s="7" t="s">
        <v>368</v>
      </c>
      <c r="V181" s="6">
        <v>4.4419999122619629</v>
      </c>
      <c r="W181" s="10">
        <f t="shared" si="15"/>
        <v>2.4763972579608566E-3</v>
      </c>
      <c r="X181" t="b">
        <f t="shared" si="16"/>
        <v>1</v>
      </c>
    </row>
    <row r="182" spans="1:24">
      <c r="A182" t="s">
        <v>397</v>
      </c>
      <c r="B182" t="s">
        <v>398</v>
      </c>
      <c r="C182" t="s">
        <v>316</v>
      </c>
      <c r="D182">
        <v>10</v>
      </c>
      <c r="E182">
        <v>2</v>
      </c>
      <c r="F182">
        <v>0</v>
      </c>
      <c r="G182">
        <v>10.85</v>
      </c>
      <c r="H182">
        <v>15.404000282287598</v>
      </c>
      <c r="K182" t="s">
        <v>59</v>
      </c>
      <c r="L182">
        <v>0</v>
      </c>
      <c r="M182">
        <v>10.85</v>
      </c>
      <c r="N182" t="b">
        <f t="shared" si="12"/>
        <v>1</v>
      </c>
      <c r="O182">
        <v>0.1500002</v>
      </c>
      <c r="P182">
        <v>1.4018745422363281</v>
      </c>
      <c r="Q182" s="14" t="s">
        <v>493</v>
      </c>
      <c r="R182">
        <v>10.85</v>
      </c>
      <c r="T182" s="7" t="s">
        <v>397</v>
      </c>
      <c r="U182" s="7" t="s">
        <v>398</v>
      </c>
      <c r="V182" s="6">
        <v>15.666999816894531</v>
      </c>
      <c r="W182" s="10">
        <f t="shared" si="15"/>
        <v>-1.6786847365845226E-2</v>
      </c>
      <c r="X182" t="b">
        <f t="shared" si="16"/>
        <v>1</v>
      </c>
    </row>
    <row r="183" spans="1:24">
      <c r="A183" t="s">
        <v>325</v>
      </c>
      <c r="B183" t="s">
        <v>326</v>
      </c>
      <c r="C183" t="s">
        <v>316</v>
      </c>
      <c r="D183">
        <v>11</v>
      </c>
      <c r="E183">
        <v>5</v>
      </c>
      <c r="F183">
        <v>0</v>
      </c>
      <c r="G183">
        <v>7.58</v>
      </c>
      <c r="H183">
        <v>8.805999755859375</v>
      </c>
      <c r="I183">
        <v>2.1414775848388672</v>
      </c>
      <c r="J183">
        <v>2.2639999389648442</v>
      </c>
      <c r="K183" t="s">
        <v>25</v>
      </c>
      <c r="L183">
        <v>4.0284552945724E-2</v>
      </c>
      <c r="M183">
        <v>7.58</v>
      </c>
      <c r="N183" t="b">
        <f t="shared" si="12"/>
        <v>1</v>
      </c>
      <c r="O183">
        <v>2.06</v>
      </c>
      <c r="P183">
        <v>37.318840026855469</v>
      </c>
      <c r="Q183" s="14">
        <v>2.1414775253914908</v>
      </c>
      <c r="R183">
        <v>7.58</v>
      </c>
      <c r="T183" s="7" t="s">
        <v>325</v>
      </c>
      <c r="U183" s="7" t="s">
        <v>326</v>
      </c>
      <c r="V183" s="6">
        <v>8.5979995727539063</v>
      </c>
      <c r="W183" s="10">
        <f t="shared" si="15"/>
        <v>2.419169498037636E-2</v>
      </c>
      <c r="X183" t="b">
        <f t="shared" si="16"/>
        <v>1</v>
      </c>
    </row>
    <row r="184" spans="1:24">
      <c r="A184" t="s">
        <v>363</v>
      </c>
      <c r="B184" t="s">
        <v>364</v>
      </c>
      <c r="C184" t="s">
        <v>316</v>
      </c>
      <c r="D184">
        <v>12</v>
      </c>
      <c r="E184">
        <v>0</v>
      </c>
      <c r="F184">
        <v>0</v>
      </c>
      <c r="G184">
        <v>5.37</v>
      </c>
      <c r="H184">
        <v>10.590999603271484</v>
      </c>
      <c r="J184">
        <v>0</v>
      </c>
      <c r="K184" t="s">
        <v>59</v>
      </c>
      <c r="L184">
        <v>0</v>
      </c>
      <c r="M184">
        <v>5.37</v>
      </c>
      <c r="N184" t="b">
        <f t="shared" si="12"/>
        <v>1</v>
      </c>
      <c r="O184">
        <v>-2.2999999999999998</v>
      </c>
      <c r="P184">
        <v>-29.986965179443359</v>
      </c>
      <c r="Q184" s="14" t="s">
        <v>493</v>
      </c>
      <c r="R184">
        <v>5.37</v>
      </c>
      <c r="T184" s="7" t="s">
        <v>363</v>
      </c>
      <c r="U184" s="7" t="s">
        <v>364</v>
      </c>
      <c r="V184" s="6">
        <v>11.479000091552734</v>
      </c>
      <c r="W184" s="10">
        <f t="shared" si="15"/>
        <v>-7.7358696855026554E-2</v>
      </c>
      <c r="X184" t="b">
        <f t="shared" si="16"/>
        <v>1</v>
      </c>
    </row>
    <row r="185" spans="1:24">
      <c r="A185" t="s">
        <v>415</v>
      </c>
      <c r="B185" t="s">
        <v>416</v>
      </c>
      <c r="C185" t="s">
        <v>316</v>
      </c>
      <c r="D185">
        <v>15</v>
      </c>
      <c r="E185">
        <v>3</v>
      </c>
      <c r="F185">
        <v>0</v>
      </c>
      <c r="G185">
        <v>7.91</v>
      </c>
      <c r="H185">
        <v>26.152999877929688</v>
      </c>
      <c r="J185">
        <v>0</v>
      </c>
      <c r="K185" t="s">
        <v>59</v>
      </c>
      <c r="L185">
        <v>0</v>
      </c>
      <c r="M185">
        <v>7.91</v>
      </c>
      <c r="N185" t="b">
        <f t="shared" si="12"/>
        <v>1</v>
      </c>
      <c r="O185" t="s">
        <v>493</v>
      </c>
      <c r="Q185" s="14" t="s">
        <v>493</v>
      </c>
      <c r="R185">
        <v>7.91</v>
      </c>
      <c r="T185" s="7" t="s">
        <v>417</v>
      </c>
      <c r="U185" s="7" t="s">
        <v>495</v>
      </c>
      <c r="V185" s="6">
        <v>50.681999206542969</v>
      </c>
      <c r="W185" s="10">
        <f t="shared" si="15"/>
        <v>-0.48397852714236705</v>
      </c>
      <c r="X185" t="b">
        <f t="shared" si="16"/>
        <v>0</v>
      </c>
    </row>
    <row r="186" spans="1:24">
      <c r="A186" t="s">
        <v>417</v>
      </c>
      <c r="B186" t="s">
        <v>416</v>
      </c>
      <c r="C186" t="s">
        <v>316</v>
      </c>
      <c r="D186">
        <v>11</v>
      </c>
      <c r="E186">
        <v>2</v>
      </c>
      <c r="F186">
        <v>0</v>
      </c>
      <c r="G186">
        <v>10.08</v>
      </c>
      <c r="H186">
        <v>23.312000274658203</v>
      </c>
      <c r="J186">
        <v>0</v>
      </c>
      <c r="K186" t="s">
        <v>59</v>
      </c>
      <c r="M186">
        <v>10.08</v>
      </c>
      <c r="N186" t="b">
        <f t="shared" si="12"/>
        <v>1</v>
      </c>
      <c r="O186" t="s">
        <v>493</v>
      </c>
      <c r="Q186" s="14" t="s">
        <v>493</v>
      </c>
      <c r="R186">
        <v>10.08</v>
      </c>
      <c r="T186" s="7"/>
      <c r="U186" s="7"/>
      <c r="V186" s="6"/>
      <c r="W186" s="10" t="e">
        <f t="shared" si="15"/>
        <v>#DIV/0!</v>
      </c>
    </row>
    <row r="187" spans="1:24">
      <c r="A187" t="s">
        <v>391</v>
      </c>
      <c r="B187" t="s">
        <v>392</v>
      </c>
      <c r="C187" t="s">
        <v>316</v>
      </c>
      <c r="D187">
        <v>1</v>
      </c>
      <c r="E187">
        <v>5</v>
      </c>
      <c r="F187">
        <v>0</v>
      </c>
      <c r="G187">
        <v>30.67</v>
      </c>
      <c r="H187">
        <v>34.333000183105469</v>
      </c>
      <c r="I187">
        <v>12.389957427978516</v>
      </c>
      <c r="J187">
        <v>8.310999870300293</v>
      </c>
      <c r="K187" t="s">
        <v>25</v>
      </c>
      <c r="L187">
        <v>0.94999998807907104</v>
      </c>
      <c r="M187">
        <v>30.67</v>
      </c>
      <c r="N187" t="b">
        <f t="shared" si="12"/>
        <v>1</v>
      </c>
      <c r="O187">
        <v>-2.910002</v>
      </c>
      <c r="P187">
        <v>-8.6658773422241211</v>
      </c>
      <c r="Q187" s="14">
        <v>12.389957457829423</v>
      </c>
      <c r="R187">
        <v>30.67</v>
      </c>
      <c r="T187" s="7" t="s">
        <v>391</v>
      </c>
      <c r="U187" s="7" t="s">
        <v>392</v>
      </c>
      <c r="V187" s="6">
        <v>34.666999816894531</v>
      </c>
      <c r="W187" s="10">
        <f t="shared" si="15"/>
        <v>-9.6345122321860668E-3</v>
      </c>
      <c r="X187" t="b">
        <f t="shared" ref="X187:X211" si="17">A187=T187</f>
        <v>1</v>
      </c>
    </row>
    <row r="188" spans="1:24">
      <c r="A188" t="s">
        <v>393</v>
      </c>
      <c r="B188" t="s">
        <v>394</v>
      </c>
      <c r="C188" t="s">
        <v>316</v>
      </c>
      <c r="D188">
        <v>10</v>
      </c>
      <c r="E188">
        <v>4</v>
      </c>
      <c r="F188">
        <v>0</v>
      </c>
      <c r="G188">
        <v>17.149999999999999</v>
      </c>
      <c r="H188">
        <v>19.840000152587891</v>
      </c>
      <c r="I188">
        <v>3.1549854278564449</v>
      </c>
      <c r="J188">
        <v>2.532000064849854</v>
      </c>
      <c r="K188" t="s">
        <v>25</v>
      </c>
      <c r="L188">
        <v>0</v>
      </c>
      <c r="M188">
        <v>17.149999999999999</v>
      </c>
      <c r="N188" t="b">
        <f t="shared" si="12"/>
        <v>1</v>
      </c>
      <c r="O188">
        <v>3.92</v>
      </c>
      <c r="P188">
        <v>29.629631042480469</v>
      </c>
      <c r="Q188" s="14">
        <v>3.154985411174096</v>
      </c>
      <c r="R188">
        <v>17.149999999999999</v>
      </c>
      <c r="T188" s="7" t="s">
        <v>393</v>
      </c>
      <c r="U188" s="7" t="s">
        <v>394</v>
      </c>
      <c r="V188" s="6">
        <v>19.86400032043457</v>
      </c>
      <c r="W188" s="10">
        <f t="shared" si="15"/>
        <v>-1.2082242982039294E-3</v>
      </c>
      <c r="X188" t="b">
        <f t="shared" si="17"/>
        <v>1</v>
      </c>
    </row>
    <row r="189" spans="1:24">
      <c r="A189" t="s">
        <v>317</v>
      </c>
      <c r="B189" t="s">
        <v>318</v>
      </c>
      <c r="C189" t="s">
        <v>316</v>
      </c>
      <c r="D189">
        <v>11</v>
      </c>
      <c r="E189">
        <v>10</v>
      </c>
      <c r="F189">
        <v>2</v>
      </c>
      <c r="G189">
        <v>8.86</v>
      </c>
      <c r="H189">
        <v>11.338000297546387</v>
      </c>
      <c r="I189">
        <v>4.0632057189941406</v>
      </c>
      <c r="J189">
        <v>4.7919998168945313</v>
      </c>
      <c r="K189" t="s">
        <v>25</v>
      </c>
      <c r="L189">
        <v>0.120709804796576</v>
      </c>
      <c r="M189">
        <v>8.86</v>
      </c>
      <c r="N189" t="b">
        <f t="shared" si="12"/>
        <v>1</v>
      </c>
      <c r="O189">
        <v>0.54999960000000003</v>
      </c>
      <c r="P189">
        <v>6.6185221672058114</v>
      </c>
      <c r="Q189" s="14">
        <v>4.0632055790645012</v>
      </c>
      <c r="R189">
        <v>8.86</v>
      </c>
      <c r="T189" s="7" t="s">
        <v>317</v>
      </c>
      <c r="U189" s="7" t="s">
        <v>318</v>
      </c>
      <c r="V189" s="6">
        <v>11.722000122070313</v>
      </c>
      <c r="W189" s="10">
        <f t="shared" si="15"/>
        <v>-3.27588995499946E-2</v>
      </c>
      <c r="X189" t="b">
        <f t="shared" si="17"/>
        <v>1</v>
      </c>
    </row>
    <row r="190" spans="1:24">
      <c r="A190" t="s">
        <v>371</v>
      </c>
      <c r="B190" t="s">
        <v>372</v>
      </c>
      <c r="C190" t="s">
        <v>316</v>
      </c>
      <c r="D190">
        <v>11</v>
      </c>
      <c r="E190">
        <v>2</v>
      </c>
      <c r="F190">
        <v>0</v>
      </c>
      <c r="G190">
        <v>14.82</v>
      </c>
      <c r="H190">
        <v>23.143999099731445</v>
      </c>
      <c r="J190">
        <v>17.809999465942383</v>
      </c>
      <c r="K190" t="s">
        <v>59</v>
      </c>
      <c r="L190">
        <v>0</v>
      </c>
      <c r="M190">
        <v>14.82</v>
      </c>
      <c r="N190" t="b">
        <f t="shared" si="12"/>
        <v>1</v>
      </c>
      <c r="O190">
        <v>-6.33</v>
      </c>
      <c r="P190">
        <v>-29.929079055786133</v>
      </c>
      <c r="Q190" s="14" t="s">
        <v>493</v>
      </c>
      <c r="R190">
        <v>14.82</v>
      </c>
      <c r="T190" s="7" t="s">
        <v>371</v>
      </c>
      <c r="U190" s="7" t="s">
        <v>372</v>
      </c>
      <c r="V190" s="6">
        <v>23.509000778198242</v>
      </c>
      <c r="W190" s="10">
        <f t="shared" si="15"/>
        <v>-1.552603966074525E-2</v>
      </c>
      <c r="X190" t="b">
        <f t="shared" si="17"/>
        <v>1</v>
      </c>
    </row>
    <row r="191" spans="1:24">
      <c r="A191" t="s">
        <v>381</v>
      </c>
      <c r="B191" t="s">
        <v>382</v>
      </c>
      <c r="C191" t="s">
        <v>316</v>
      </c>
      <c r="D191">
        <v>7</v>
      </c>
      <c r="E191">
        <v>5</v>
      </c>
      <c r="F191">
        <v>0</v>
      </c>
      <c r="G191">
        <v>59.45</v>
      </c>
      <c r="H191">
        <v>72.111000061035156</v>
      </c>
      <c r="I191">
        <v>1.679781317710876</v>
      </c>
      <c r="J191">
        <v>1.6670000553131099</v>
      </c>
      <c r="K191" t="s">
        <v>25</v>
      </c>
      <c r="L191">
        <v>0.24812570319771801</v>
      </c>
      <c r="M191">
        <v>59.45</v>
      </c>
      <c r="N191" t="b">
        <f t="shared" si="12"/>
        <v>1</v>
      </c>
      <c r="O191">
        <v>8.1900019999999998</v>
      </c>
      <c r="P191">
        <v>15.977375984191895</v>
      </c>
      <c r="Q191" s="14">
        <v>1.6797813073840835</v>
      </c>
      <c r="R191">
        <v>59.45</v>
      </c>
      <c r="T191" s="7" t="s">
        <v>381</v>
      </c>
      <c r="U191" s="7" t="s">
        <v>382</v>
      </c>
      <c r="V191" s="6">
        <v>67.731002807617188</v>
      </c>
      <c r="W191" s="10">
        <f t="shared" si="15"/>
        <v>6.4667538820573675E-2</v>
      </c>
      <c r="X191" t="b">
        <f t="shared" si="17"/>
        <v>1</v>
      </c>
    </row>
    <row r="192" spans="1:24">
      <c r="A192" t="s">
        <v>373</v>
      </c>
      <c r="B192" t="s">
        <v>374</v>
      </c>
      <c r="C192" t="s">
        <v>316</v>
      </c>
      <c r="D192">
        <v>2</v>
      </c>
      <c r="E192">
        <v>1</v>
      </c>
      <c r="F192">
        <v>0</v>
      </c>
      <c r="G192">
        <v>5.22</v>
      </c>
      <c r="H192">
        <v>10.361000061035156</v>
      </c>
      <c r="J192">
        <v>0</v>
      </c>
      <c r="K192" t="s">
        <v>59</v>
      </c>
      <c r="L192">
        <v>0</v>
      </c>
      <c r="M192">
        <v>5.22</v>
      </c>
      <c r="N192" t="b">
        <f t="shared" si="12"/>
        <v>1</v>
      </c>
      <c r="O192">
        <v>-2.87</v>
      </c>
      <c r="P192">
        <v>-35.475898742675781</v>
      </c>
      <c r="Q192" s="14" t="s">
        <v>493</v>
      </c>
      <c r="R192">
        <v>5.22</v>
      </c>
      <c r="T192" s="7" t="s">
        <v>373</v>
      </c>
      <c r="U192" s="7" t="s">
        <v>374</v>
      </c>
      <c r="V192" s="6">
        <v>10.385000228881836</v>
      </c>
      <c r="W192" s="10">
        <f t="shared" ref="W192:W223" si="18">(H192-V192)/V192</f>
        <v>-2.3110416290538505E-3</v>
      </c>
      <c r="X192" t="b">
        <f t="shared" si="17"/>
        <v>1</v>
      </c>
    </row>
    <row r="193" spans="1:24">
      <c r="A193" t="s">
        <v>405</v>
      </c>
      <c r="B193" t="s">
        <v>406</v>
      </c>
      <c r="C193" t="s">
        <v>316</v>
      </c>
      <c r="D193">
        <v>16</v>
      </c>
      <c r="E193">
        <v>6</v>
      </c>
      <c r="F193">
        <v>2</v>
      </c>
      <c r="G193">
        <v>76.87</v>
      </c>
      <c r="H193">
        <v>101.39499664306641</v>
      </c>
      <c r="I193">
        <v>3.7722594738006592</v>
      </c>
      <c r="J193">
        <v>3.7720000743865971</v>
      </c>
      <c r="K193" t="s">
        <v>25</v>
      </c>
      <c r="L193">
        <v>0.71084656162738802</v>
      </c>
      <c r="M193">
        <v>76.87</v>
      </c>
      <c r="N193" t="b">
        <f t="shared" si="12"/>
        <v>1</v>
      </c>
      <c r="O193">
        <v>-21.98</v>
      </c>
      <c r="P193">
        <v>-22.235706329345703</v>
      </c>
      <c r="Q193" s="14">
        <v>3.7722595649561432</v>
      </c>
      <c r="R193">
        <v>76.87</v>
      </c>
      <c r="T193" s="7" t="s">
        <v>405</v>
      </c>
      <c r="U193" s="7" t="s">
        <v>406</v>
      </c>
      <c r="V193" s="6">
        <v>101.64900207519531</v>
      </c>
      <c r="W193" s="10">
        <f t="shared" si="18"/>
        <v>-2.4988482615993079E-3</v>
      </c>
      <c r="X193" t="b">
        <f t="shared" si="17"/>
        <v>1</v>
      </c>
    </row>
    <row r="194" spans="1:24">
      <c r="A194" t="s">
        <v>331</v>
      </c>
      <c r="B194" t="s">
        <v>332</v>
      </c>
      <c r="C194" t="s">
        <v>316</v>
      </c>
      <c r="D194">
        <v>9</v>
      </c>
      <c r="E194">
        <v>0</v>
      </c>
      <c r="F194">
        <v>0</v>
      </c>
      <c r="G194">
        <v>2.36</v>
      </c>
      <c r="H194">
        <v>4.0830001831054688</v>
      </c>
      <c r="I194">
        <v>1.146355986595154</v>
      </c>
      <c r="J194">
        <v>0.59759998321533203</v>
      </c>
      <c r="K194" t="s">
        <v>142</v>
      </c>
      <c r="L194">
        <v>0</v>
      </c>
      <c r="M194">
        <v>2.36</v>
      </c>
      <c r="N194" t="b">
        <f t="shared" si="12"/>
        <v>1</v>
      </c>
      <c r="O194">
        <v>-0.2199999</v>
      </c>
      <c r="P194">
        <v>-8.5271329879760742</v>
      </c>
      <c r="Q194" s="14">
        <v>1.146355959571014</v>
      </c>
      <c r="R194">
        <v>2.36</v>
      </c>
      <c r="T194" s="7" t="s">
        <v>331</v>
      </c>
      <c r="U194" s="7" t="s">
        <v>332</v>
      </c>
      <c r="V194" s="6">
        <v>4.25</v>
      </c>
      <c r="W194" s="10">
        <f t="shared" si="18"/>
        <v>-3.9294074563419115E-2</v>
      </c>
      <c r="X194" t="b">
        <f t="shared" si="17"/>
        <v>1</v>
      </c>
    </row>
    <row r="195" spans="1:24">
      <c r="A195" t="s">
        <v>409</v>
      </c>
      <c r="B195" t="s">
        <v>410</v>
      </c>
      <c r="C195" t="s">
        <v>316</v>
      </c>
      <c r="D195">
        <v>8</v>
      </c>
      <c r="E195">
        <v>0</v>
      </c>
      <c r="F195">
        <v>0</v>
      </c>
      <c r="G195">
        <v>4.46</v>
      </c>
      <c r="H195">
        <v>7.1069998741149902</v>
      </c>
      <c r="J195">
        <v>0</v>
      </c>
      <c r="K195" t="s">
        <v>59</v>
      </c>
      <c r="L195">
        <v>0</v>
      </c>
      <c r="M195">
        <v>4.46</v>
      </c>
      <c r="N195" t="b">
        <f t="shared" si="12"/>
        <v>1</v>
      </c>
      <c r="O195">
        <v>-1.02</v>
      </c>
      <c r="P195">
        <v>-18.613138198852539</v>
      </c>
      <c r="Q195" s="14" t="s">
        <v>493</v>
      </c>
      <c r="R195">
        <v>4.46</v>
      </c>
      <c r="T195" s="7" t="s">
        <v>409</v>
      </c>
      <c r="U195" s="7" t="s">
        <v>410</v>
      </c>
      <c r="V195" s="6">
        <v>7.2859997749328613</v>
      </c>
      <c r="W195" s="10">
        <f t="shared" si="18"/>
        <v>-2.4567651159379911E-2</v>
      </c>
      <c r="X195" t="b">
        <f t="shared" si="17"/>
        <v>1</v>
      </c>
    </row>
    <row r="196" spans="1:24">
      <c r="A196" t="s">
        <v>395</v>
      </c>
      <c r="B196" t="s">
        <v>396</v>
      </c>
      <c r="C196" t="s">
        <v>316</v>
      </c>
      <c r="D196">
        <v>12</v>
      </c>
      <c r="E196">
        <v>2</v>
      </c>
      <c r="F196">
        <v>0</v>
      </c>
      <c r="G196">
        <v>17.52</v>
      </c>
      <c r="H196">
        <v>25.339000701904297</v>
      </c>
      <c r="I196">
        <v>1.369862914085388</v>
      </c>
      <c r="J196">
        <v>1.2879999876022339</v>
      </c>
      <c r="K196" t="s">
        <v>25</v>
      </c>
      <c r="L196">
        <v>5.9999998658895007E-2</v>
      </c>
      <c r="M196">
        <v>17.52</v>
      </c>
      <c r="N196" t="b">
        <f t="shared" si="12"/>
        <v>1</v>
      </c>
      <c r="O196">
        <v>1.2</v>
      </c>
      <c r="P196">
        <v>7.3529458045959473</v>
      </c>
      <c r="Q196" s="14">
        <v>1.3698629830798057</v>
      </c>
      <c r="R196">
        <v>17.52</v>
      </c>
      <c r="T196" s="7" t="s">
        <v>395</v>
      </c>
      <c r="U196" s="7" t="s">
        <v>396</v>
      </c>
      <c r="V196" s="6">
        <v>25.649999618530273</v>
      </c>
      <c r="W196" s="10">
        <f t="shared" si="18"/>
        <v>-1.2124714278798753E-2</v>
      </c>
      <c r="X196" t="b">
        <f t="shared" si="17"/>
        <v>1</v>
      </c>
    </row>
    <row r="197" spans="1:24">
      <c r="A197" t="s">
        <v>399</v>
      </c>
      <c r="B197" t="s">
        <v>400</v>
      </c>
      <c r="C197" t="s">
        <v>316</v>
      </c>
      <c r="D197">
        <v>11</v>
      </c>
      <c r="E197">
        <v>0</v>
      </c>
      <c r="F197">
        <v>0</v>
      </c>
      <c r="G197">
        <v>2.82</v>
      </c>
      <c r="H197">
        <v>5.3889999389648438</v>
      </c>
      <c r="J197">
        <v>0</v>
      </c>
      <c r="K197" t="s">
        <v>59</v>
      </c>
      <c r="L197">
        <v>0</v>
      </c>
      <c r="M197">
        <v>2.82</v>
      </c>
      <c r="N197" t="b">
        <f t="shared" si="12"/>
        <v>1</v>
      </c>
      <c r="O197">
        <v>-0.68</v>
      </c>
      <c r="P197">
        <v>-19.428573608398438</v>
      </c>
      <c r="Q197" s="14" t="s">
        <v>493</v>
      </c>
      <c r="R197">
        <v>2.82</v>
      </c>
      <c r="T197" s="7" t="s">
        <v>399</v>
      </c>
      <c r="U197" s="7" t="s">
        <v>400</v>
      </c>
      <c r="V197" s="6">
        <v>5.4380002021789551</v>
      </c>
      <c r="W197" s="10">
        <f t="shared" si="18"/>
        <v>-9.0107137536474136E-3</v>
      </c>
      <c r="X197" t="b">
        <f t="shared" si="17"/>
        <v>1</v>
      </c>
    </row>
    <row r="198" spans="1:24">
      <c r="A198" t="s">
        <v>323</v>
      </c>
      <c r="B198" t="s">
        <v>324</v>
      </c>
      <c r="C198" t="s">
        <v>316</v>
      </c>
      <c r="D198">
        <v>8</v>
      </c>
      <c r="E198">
        <v>0</v>
      </c>
      <c r="F198">
        <v>1</v>
      </c>
      <c r="G198">
        <v>20.98</v>
      </c>
      <c r="H198">
        <v>31.972999572753906</v>
      </c>
      <c r="I198">
        <v>2.5809342861175542</v>
      </c>
      <c r="J198">
        <v>2.723999977111816</v>
      </c>
      <c r="K198" t="s">
        <v>25</v>
      </c>
      <c r="L198">
        <v>0.13428184815480201</v>
      </c>
      <c r="M198">
        <v>20.98</v>
      </c>
      <c r="N198" t="b">
        <f t="shared" ref="N198:N251" si="19">G198=M198</f>
        <v>1</v>
      </c>
      <c r="O198">
        <v>-1.1200000000000001</v>
      </c>
      <c r="P198">
        <v>-5.0678768157958984</v>
      </c>
      <c r="Q198" s="14">
        <v>2.5809342458886797</v>
      </c>
      <c r="R198">
        <v>20.98</v>
      </c>
      <c r="T198" s="7" t="s">
        <v>323</v>
      </c>
      <c r="U198" s="7" t="s">
        <v>324</v>
      </c>
      <c r="V198" s="6">
        <v>33.604000091552734</v>
      </c>
      <c r="W198" s="10">
        <f t="shared" si="18"/>
        <v>-4.8535903891061584E-2</v>
      </c>
      <c r="X198" t="b">
        <f t="shared" si="17"/>
        <v>1</v>
      </c>
    </row>
    <row r="199" spans="1:24">
      <c r="A199" t="s">
        <v>347</v>
      </c>
      <c r="B199" t="s">
        <v>348</v>
      </c>
      <c r="C199" t="s">
        <v>316</v>
      </c>
      <c r="D199">
        <v>4</v>
      </c>
      <c r="E199">
        <v>0</v>
      </c>
      <c r="F199">
        <v>0</v>
      </c>
      <c r="G199">
        <v>16.03</v>
      </c>
      <c r="H199">
        <v>54.235000610351563</v>
      </c>
      <c r="J199">
        <v>0</v>
      </c>
      <c r="K199" t="s">
        <v>59</v>
      </c>
      <c r="L199">
        <v>0</v>
      </c>
      <c r="M199">
        <v>16.03</v>
      </c>
      <c r="N199" t="b">
        <f t="shared" si="19"/>
        <v>1</v>
      </c>
      <c r="O199">
        <v>-0.97</v>
      </c>
      <c r="P199">
        <v>-5.7058782577514648</v>
      </c>
      <c r="Q199" s="14" t="s">
        <v>493</v>
      </c>
      <c r="R199">
        <v>16.03</v>
      </c>
      <c r="T199" s="7" t="s">
        <v>347</v>
      </c>
      <c r="U199" s="7" t="s">
        <v>348</v>
      </c>
      <c r="V199" s="6">
        <v>53.339000701904297</v>
      </c>
      <c r="W199" s="10">
        <f t="shared" si="18"/>
        <v>1.6798213252151851E-2</v>
      </c>
      <c r="X199" t="b">
        <f t="shared" si="17"/>
        <v>1</v>
      </c>
    </row>
    <row r="200" spans="1:24">
      <c r="A200" t="s">
        <v>379</v>
      </c>
      <c r="B200" t="s">
        <v>380</v>
      </c>
      <c r="C200" t="s">
        <v>316</v>
      </c>
      <c r="D200">
        <v>5</v>
      </c>
      <c r="E200">
        <v>2</v>
      </c>
      <c r="F200">
        <v>0</v>
      </c>
      <c r="G200">
        <v>7.18</v>
      </c>
      <c r="H200">
        <v>9.1960000991821289</v>
      </c>
      <c r="J200">
        <v>0</v>
      </c>
      <c r="K200" t="s">
        <v>59</v>
      </c>
      <c r="L200">
        <v>0</v>
      </c>
      <c r="M200">
        <v>7.18</v>
      </c>
      <c r="N200" t="b">
        <f t="shared" si="19"/>
        <v>1</v>
      </c>
      <c r="O200">
        <v>-0.92000040000000005</v>
      </c>
      <c r="P200">
        <v>-11.358031272888184</v>
      </c>
      <c r="Q200" s="14" t="s">
        <v>493</v>
      </c>
      <c r="R200">
        <v>7.18</v>
      </c>
      <c r="T200" s="7" t="s">
        <v>379</v>
      </c>
      <c r="U200" s="7" t="s">
        <v>380</v>
      </c>
      <c r="V200" s="6">
        <v>9.2290000915527344</v>
      </c>
      <c r="W200" s="10">
        <f t="shared" si="18"/>
        <v>-3.5756844775427215E-3</v>
      </c>
      <c r="X200" t="b">
        <f t="shared" si="17"/>
        <v>1</v>
      </c>
    </row>
    <row r="201" spans="1:24">
      <c r="A201" t="s">
        <v>319</v>
      </c>
      <c r="B201" t="s">
        <v>320</v>
      </c>
      <c r="C201" t="s">
        <v>316</v>
      </c>
      <c r="D201">
        <v>6</v>
      </c>
      <c r="E201">
        <v>1</v>
      </c>
      <c r="F201">
        <v>0</v>
      </c>
      <c r="G201">
        <v>74.59</v>
      </c>
      <c r="H201">
        <v>79.833000183105469</v>
      </c>
      <c r="I201">
        <v>1.2334094047546391</v>
      </c>
      <c r="J201">
        <v>1.2380000352859499</v>
      </c>
      <c r="K201" t="s">
        <v>25</v>
      </c>
      <c r="L201">
        <v>0.23000000417232502</v>
      </c>
      <c r="M201">
        <v>74.59</v>
      </c>
      <c r="N201" t="b">
        <f t="shared" si="19"/>
        <v>1</v>
      </c>
      <c r="O201">
        <v>26.07</v>
      </c>
      <c r="P201">
        <v>53.730411529541016</v>
      </c>
      <c r="Q201" s="14">
        <v>1.2334093265709887</v>
      </c>
      <c r="R201">
        <v>74.59</v>
      </c>
      <c r="T201" s="7" t="s">
        <v>319</v>
      </c>
      <c r="U201" s="7" t="s">
        <v>320</v>
      </c>
      <c r="V201" s="6">
        <v>77.833000183105469</v>
      </c>
      <c r="W201" s="10">
        <f t="shared" si="18"/>
        <v>2.5696041464352067E-2</v>
      </c>
      <c r="X201" t="b">
        <f t="shared" si="17"/>
        <v>1</v>
      </c>
    </row>
    <row r="202" spans="1:24">
      <c r="A202" t="s">
        <v>375</v>
      </c>
      <c r="B202" t="s">
        <v>376</v>
      </c>
      <c r="C202" t="s">
        <v>316</v>
      </c>
      <c r="D202">
        <v>10</v>
      </c>
      <c r="E202">
        <v>1</v>
      </c>
      <c r="F202">
        <v>0</v>
      </c>
      <c r="G202">
        <v>6.67</v>
      </c>
      <c r="H202">
        <v>10.597000122070313</v>
      </c>
      <c r="I202">
        <v>1.1994003057479861</v>
      </c>
      <c r="J202">
        <v>1.3159999847412109</v>
      </c>
      <c r="K202" t="s">
        <v>25</v>
      </c>
      <c r="L202">
        <v>0</v>
      </c>
      <c r="M202">
        <v>6.67</v>
      </c>
      <c r="N202" t="b">
        <f t="shared" si="19"/>
        <v>1</v>
      </c>
      <c r="O202">
        <v>-0.44999990000000001</v>
      </c>
      <c r="P202">
        <v>-6.3202223777770996</v>
      </c>
      <c r="Q202" s="14">
        <v>1.1994002730413891</v>
      </c>
      <c r="R202">
        <v>6.67</v>
      </c>
      <c r="T202" s="7" t="s">
        <v>375</v>
      </c>
      <c r="U202" s="7" t="s">
        <v>376</v>
      </c>
      <c r="V202" s="6">
        <v>10.921999931335449</v>
      </c>
      <c r="W202" s="10">
        <f t="shared" si="18"/>
        <v>-2.9756437585455882E-2</v>
      </c>
      <c r="X202" t="b">
        <f t="shared" si="17"/>
        <v>1</v>
      </c>
    </row>
    <row r="203" spans="1:24">
      <c r="A203" t="s">
        <v>343</v>
      </c>
      <c r="B203" t="s">
        <v>344</v>
      </c>
      <c r="C203" t="s">
        <v>316</v>
      </c>
      <c r="D203">
        <v>10</v>
      </c>
      <c r="E203">
        <v>1</v>
      </c>
      <c r="F203">
        <v>0</v>
      </c>
      <c r="G203">
        <v>16.77</v>
      </c>
      <c r="H203">
        <v>25.591999053955078</v>
      </c>
      <c r="I203">
        <v>2.2837448120117192</v>
      </c>
      <c r="J203">
        <v>2.375999927520752</v>
      </c>
      <c r="K203" t="s">
        <v>25</v>
      </c>
      <c r="L203">
        <v>9.3885400399715005E-2</v>
      </c>
      <c r="M203">
        <v>16.77</v>
      </c>
      <c r="N203" t="b">
        <f t="shared" si="19"/>
        <v>1</v>
      </c>
      <c r="O203">
        <v>-4.4200010000000001</v>
      </c>
      <c r="P203">
        <v>-20.858896255493164</v>
      </c>
      <c r="Q203" s="14">
        <v>2.2837448560843243</v>
      </c>
      <c r="R203">
        <v>16.77</v>
      </c>
      <c r="T203" s="7" t="s">
        <v>343</v>
      </c>
      <c r="U203" s="7" t="s">
        <v>344</v>
      </c>
      <c r="V203" s="6">
        <v>29.329000473022461</v>
      </c>
      <c r="W203" s="10">
        <f t="shared" si="18"/>
        <v>-0.12741659650163562</v>
      </c>
      <c r="X203" t="b">
        <f t="shared" si="17"/>
        <v>1</v>
      </c>
    </row>
    <row r="204" spans="1:24">
      <c r="A204" t="s">
        <v>403</v>
      </c>
      <c r="B204" t="s">
        <v>404</v>
      </c>
      <c r="C204" t="s">
        <v>316</v>
      </c>
      <c r="D204">
        <v>2</v>
      </c>
      <c r="E204">
        <v>5</v>
      </c>
      <c r="F204">
        <v>0</v>
      </c>
      <c r="G204">
        <v>38.57</v>
      </c>
      <c r="H204">
        <v>44.070999145507813</v>
      </c>
      <c r="I204">
        <v>4.3557167053222656</v>
      </c>
      <c r="J204">
        <v>4.2740001678466797</v>
      </c>
      <c r="K204" t="s">
        <v>25</v>
      </c>
      <c r="L204">
        <v>0.41999998688697804</v>
      </c>
      <c r="M204">
        <v>38.57</v>
      </c>
      <c r="N204" t="b">
        <f t="shared" si="19"/>
        <v>1</v>
      </c>
      <c r="O204">
        <v>-5.7200009999999999</v>
      </c>
      <c r="P204">
        <v>-12.914881706237793</v>
      </c>
      <c r="Q204" s="14">
        <v>4.3557167424109737</v>
      </c>
      <c r="R204">
        <v>38.57</v>
      </c>
      <c r="T204" s="7" t="s">
        <v>403</v>
      </c>
      <c r="U204" s="7" t="s">
        <v>404</v>
      </c>
      <c r="V204" s="6">
        <v>44.643001556396484</v>
      </c>
      <c r="W204" s="10">
        <f t="shared" si="18"/>
        <v>-1.2812812556209382E-2</v>
      </c>
      <c r="X204" t="b">
        <f t="shared" si="17"/>
        <v>1</v>
      </c>
    </row>
    <row r="205" spans="1:24">
      <c r="A205" t="s">
        <v>387</v>
      </c>
      <c r="B205" t="s">
        <v>388</v>
      </c>
      <c r="C205" t="s">
        <v>316</v>
      </c>
      <c r="D205">
        <v>3</v>
      </c>
      <c r="E205">
        <v>2</v>
      </c>
      <c r="F205">
        <v>0</v>
      </c>
      <c r="G205">
        <v>11.02</v>
      </c>
      <c r="H205">
        <v>17.100000381469727</v>
      </c>
      <c r="I205">
        <v>8.1669683456420898</v>
      </c>
      <c r="J205">
        <v>8.3030004501342773</v>
      </c>
      <c r="K205" t="s">
        <v>25</v>
      </c>
      <c r="L205">
        <v>0.22499999403953602</v>
      </c>
      <c r="M205">
        <v>11.02</v>
      </c>
      <c r="N205" t="b">
        <f t="shared" si="19"/>
        <v>1</v>
      </c>
      <c r="O205">
        <v>-4.26</v>
      </c>
      <c r="P205">
        <v>-27.87957763671875</v>
      </c>
      <c r="Q205" s="14">
        <v>8.1669689306546474</v>
      </c>
      <c r="R205">
        <v>11.02</v>
      </c>
      <c r="T205" s="7" t="s">
        <v>387</v>
      </c>
      <c r="U205" s="7" t="s">
        <v>388</v>
      </c>
      <c r="V205" s="6">
        <v>17.299999237060547</v>
      </c>
      <c r="W205" s="10">
        <f t="shared" si="18"/>
        <v>-1.1560628000628874E-2</v>
      </c>
      <c r="X205" t="b">
        <f t="shared" si="17"/>
        <v>1</v>
      </c>
    </row>
    <row r="206" spans="1:24">
      <c r="A206" t="s">
        <v>385</v>
      </c>
      <c r="B206" t="s">
        <v>386</v>
      </c>
      <c r="C206" t="s">
        <v>316</v>
      </c>
      <c r="D206">
        <v>16</v>
      </c>
      <c r="E206">
        <v>3</v>
      </c>
      <c r="F206">
        <v>0</v>
      </c>
      <c r="G206">
        <v>50.88</v>
      </c>
      <c r="H206">
        <v>67.566001892089844</v>
      </c>
      <c r="I206">
        <v>0.98270440101623513</v>
      </c>
      <c r="J206">
        <v>1.9720000028610229</v>
      </c>
      <c r="K206" t="s">
        <v>25</v>
      </c>
      <c r="L206">
        <v>0.125</v>
      </c>
      <c r="M206">
        <v>50.88</v>
      </c>
      <c r="N206" t="b">
        <f t="shared" si="19"/>
        <v>1</v>
      </c>
      <c r="O206">
        <v>0.17962539999999999</v>
      </c>
      <c r="P206">
        <v>-0.66380345821380604</v>
      </c>
      <c r="Q206" s="14">
        <v>0.98231827111984282</v>
      </c>
      <c r="R206">
        <v>50.88</v>
      </c>
      <c r="T206" s="7" t="s">
        <v>385</v>
      </c>
      <c r="U206" s="7" t="s">
        <v>386</v>
      </c>
      <c r="V206" s="6">
        <v>68.875999450683594</v>
      </c>
      <c r="W206" s="10">
        <f t="shared" si="18"/>
        <v>-1.9019652259735714E-2</v>
      </c>
      <c r="X206" t="b">
        <f t="shared" si="17"/>
        <v>1</v>
      </c>
    </row>
    <row r="207" spans="1:24">
      <c r="A207" t="s">
        <v>314</v>
      </c>
      <c r="B207" t="s">
        <v>315</v>
      </c>
      <c r="C207" t="s">
        <v>316</v>
      </c>
      <c r="D207">
        <v>3</v>
      </c>
      <c r="E207">
        <v>4</v>
      </c>
      <c r="F207">
        <v>0</v>
      </c>
      <c r="G207">
        <v>13.95</v>
      </c>
      <c r="H207">
        <v>24.070999145507813</v>
      </c>
      <c r="J207">
        <v>0</v>
      </c>
      <c r="K207" t="s">
        <v>59</v>
      </c>
      <c r="L207">
        <v>0</v>
      </c>
      <c r="M207">
        <v>13.95</v>
      </c>
      <c r="N207" t="b">
        <f t="shared" si="19"/>
        <v>1</v>
      </c>
      <c r="O207">
        <v>-1.6</v>
      </c>
      <c r="P207">
        <v>-10.28939151763916</v>
      </c>
      <c r="Q207" s="14" t="s">
        <v>493</v>
      </c>
      <c r="R207">
        <v>13.95</v>
      </c>
      <c r="T207" s="7" t="s">
        <v>314</v>
      </c>
      <c r="U207" s="7" t="s">
        <v>315</v>
      </c>
      <c r="V207" s="6">
        <v>25.142999649047852</v>
      </c>
      <c r="W207" s="10">
        <f t="shared" si="18"/>
        <v>-4.2636142007846503E-2</v>
      </c>
      <c r="X207" t="b">
        <f t="shared" si="17"/>
        <v>1</v>
      </c>
    </row>
    <row r="208" spans="1:24">
      <c r="A208" t="s">
        <v>345</v>
      </c>
      <c r="B208" t="s">
        <v>346</v>
      </c>
      <c r="C208" t="s">
        <v>316</v>
      </c>
      <c r="D208">
        <v>4</v>
      </c>
      <c r="E208">
        <v>6</v>
      </c>
      <c r="F208">
        <v>0</v>
      </c>
      <c r="G208">
        <v>7.82</v>
      </c>
      <c r="H208">
        <v>9.6099996566772461</v>
      </c>
      <c r="J208">
        <v>0</v>
      </c>
      <c r="K208" t="s">
        <v>95</v>
      </c>
      <c r="L208">
        <v>0</v>
      </c>
      <c r="M208">
        <v>7.82</v>
      </c>
      <c r="N208" t="b">
        <f t="shared" si="19"/>
        <v>1</v>
      </c>
      <c r="O208">
        <v>0.34</v>
      </c>
      <c r="P208">
        <v>4.5454564094543457</v>
      </c>
      <c r="Q208" s="14" t="s">
        <v>493</v>
      </c>
      <c r="R208">
        <v>7.82</v>
      </c>
      <c r="T208" s="7" t="s">
        <v>345</v>
      </c>
      <c r="U208" s="7" t="s">
        <v>346</v>
      </c>
      <c r="V208" s="6">
        <v>9.6700000762939453</v>
      </c>
      <c r="W208" s="10">
        <f t="shared" si="18"/>
        <v>-6.2048003250579648E-3</v>
      </c>
      <c r="X208" t="b">
        <f t="shared" si="17"/>
        <v>1</v>
      </c>
    </row>
    <row r="209" spans="1:24">
      <c r="A209" t="s">
        <v>365</v>
      </c>
      <c r="B209" t="s">
        <v>366</v>
      </c>
      <c r="C209" t="s">
        <v>316</v>
      </c>
      <c r="D209">
        <v>6</v>
      </c>
      <c r="E209">
        <v>0</v>
      </c>
      <c r="F209">
        <v>0</v>
      </c>
      <c r="G209">
        <v>101.61</v>
      </c>
      <c r="H209">
        <v>133.14700317382813</v>
      </c>
      <c r="I209">
        <v>1.595630407333374</v>
      </c>
      <c r="J209">
        <v>1.651999950408936</v>
      </c>
      <c r="K209" t="s">
        <v>25</v>
      </c>
      <c r="L209">
        <v>0.40236601598858801</v>
      </c>
      <c r="M209">
        <v>101.61</v>
      </c>
      <c r="N209" t="b">
        <f t="shared" si="19"/>
        <v>1</v>
      </c>
      <c r="O209">
        <v>3.8400029999999998</v>
      </c>
      <c r="P209">
        <v>3.9275894165039063</v>
      </c>
      <c r="Q209" s="14">
        <v>1.5956303604286661</v>
      </c>
      <c r="R209">
        <v>101.61</v>
      </c>
      <c r="T209" s="7" t="s">
        <v>365</v>
      </c>
      <c r="U209" s="7" t="s">
        <v>366</v>
      </c>
      <c r="V209" s="6">
        <v>144.70799255371094</v>
      </c>
      <c r="W209" s="10">
        <f t="shared" si="18"/>
        <v>-7.9891851001883993E-2</v>
      </c>
      <c r="X209" t="b">
        <f t="shared" si="17"/>
        <v>1</v>
      </c>
    </row>
    <row r="210" spans="1:24">
      <c r="A210" t="s">
        <v>355</v>
      </c>
      <c r="B210" t="s">
        <v>356</v>
      </c>
      <c r="C210" t="s">
        <v>316</v>
      </c>
      <c r="D210">
        <v>2</v>
      </c>
      <c r="E210">
        <v>1</v>
      </c>
      <c r="F210">
        <v>0</v>
      </c>
      <c r="G210">
        <v>39.43</v>
      </c>
      <c r="H210">
        <v>46.333000183105469</v>
      </c>
      <c r="I210">
        <v>0.30433678627014205</v>
      </c>
      <c r="J210">
        <v>0.42710000276565602</v>
      </c>
      <c r="K210" t="s">
        <v>25</v>
      </c>
      <c r="L210">
        <v>4.0236599100642007E-2</v>
      </c>
      <c r="M210">
        <v>39.43</v>
      </c>
      <c r="N210" t="b">
        <f t="shared" si="19"/>
        <v>1</v>
      </c>
      <c r="O210">
        <v>-2.630001</v>
      </c>
      <c r="P210">
        <v>-6.2529745101928711</v>
      </c>
      <c r="Q210" s="14">
        <v>0.30433679258886887</v>
      </c>
      <c r="R210">
        <v>39.43</v>
      </c>
      <c r="T210" s="7" t="s">
        <v>355</v>
      </c>
      <c r="U210" s="7" t="s">
        <v>356</v>
      </c>
      <c r="V210" s="6">
        <v>49</v>
      </c>
      <c r="W210" s="10">
        <f t="shared" si="18"/>
        <v>-5.4428567691725126E-2</v>
      </c>
      <c r="X210" t="b">
        <f t="shared" si="17"/>
        <v>1</v>
      </c>
    </row>
    <row r="211" spans="1:24">
      <c r="A211" t="s">
        <v>353</v>
      </c>
      <c r="B211" t="s">
        <v>354</v>
      </c>
      <c r="C211" t="s">
        <v>316</v>
      </c>
      <c r="D211">
        <v>13</v>
      </c>
      <c r="E211">
        <v>2</v>
      </c>
      <c r="F211">
        <v>0</v>
      </c>
      <c r="G211">
        <v>61.39</v>
      </c>
      <c r="H211">
        <v>74.505996704101563</v>
      </c>
      <c r="I211">
        <v>1.3257859945297241</v>
      </c>
      <c r="J211">
        <v>1.3609999418258671</v>
      </c>
      <c r="K211" t="s">
        <v>25</v>
      </c>
      <c r="L211">
        <v>0.20142277723459101</v>
      </c>
      <c r="M211">
        <v>61.39</v>
      </c>
      <c r="N211" t="b">
        <f t="shared" si="19"/>
        <v>1</v>
      </c>
      <c r="O211">
        <v>8.4899979999999999</v>
      </c>
      <c r="P211">
        <v>16.049144744873047</v>
      </c>
      <c r="Q211" s="14">
        <v>1.3257859486829848</v>
      </c>
      <c r="R211">
        <v>61.39</v>
      </c>
      <c r="T211" s="7" t="s">
        <v>353</v>
      </c>
      <c r="U211" s="7" t="s">
        <v>354</v>
      </c>
      <c r="V211" s="6">
        <v>73.058998107910156</v>
      </c>
      <c r="W211" s="10">
        <f t="shared" si="18"/>
        <v>1.9805891589892176E-2</v>
      </c>
      <c r="X211" t="b">
        <f t="shared" si="17"/>
        <v>1</v>
      </c>
    </row>
    <row r="212" spans="1:24">
      <c r="N212" t="b">
        <f t="shared" si="19"/>
        <v>1</v>
      </c>
      <c r="Q212" s="14"/>
      <c r="T212" s="7"/>
      <c r="U212" s="7"/>
      <c r="V212" s="6"/>
    </row>
    <row r="213" spans="1:24">
      <c r="N213" t="b">
        <f t="shared" si="19"/>
        <v>1</v>
      </c>
      <c r="Q213" s="14"/>
      <c r="T213" s="7"/>
      <c r="U213" s="7"/>
      <c r="V213" s="6"/>
    </row>
    <row r="214" spans="1:24">
      <c r="A214" t="s">
        <v>447</v>
      </c>
      <c r="B214" t="s">
        <v>448</v>
      </c>
      <c r="C214" t="s">
        <v>420</v>
      </c>
      <c r="D214">
        <v>7</v>
      </c>
      <c r="E214">
        <v>2</v>
      </c>
      <c r="F214">
        <v>0</v>
      </c>
      <c r="G214">
        <v>49.54</v>
      </c>
      <c r="H214">
        <v>65.111000061035156</v>
      </c>
      <c r="I214">
        <v>1.2111425399780269</v>
      </c>
      <c r="J214">
        <v>1.26800000667572</v>
      </c>
      <c r="K214" t="s">
        <v>25</v>
      </c>
      <c r="L214">
        <v>0.15000000596046401</v>
      </c>
      <c r="M214">
        <v>49.54</v>
      </c>
      <c r="N214" t="b">
        <f t="shared" si="19"/>
        <v>1</v>
      </c>
      <c r="O214">
        <v>-4.5000010000000001</v>
      </c>
      <c r="P214">
        <v>-8.3271646499633789</v>
      </c>
      <c r="Q214" s="14">
        <v>1.2111425592286191</v>
      </c>
      <c r="R214">
        <v>49.54</v>
      </c>
      <c r="T214" s="7" t="s">
        <v>447</v>
      </c>
      <c r="U214" s="7" t="s">
        <v>448</v>
      </c>
      <c r="V214" s="6">
        <v>65.111000061035156</v>
      </c>
      <c r="W214" s="10">
        <f t="shared" ref="W214:W234" si="20">(H214-V214)/V214</f>
        <v>0</v>
      </c>
      <c r="X214" t="b">
        <f t="shared" ref="X214:X234" si="21">A214=T214</f>
        <v>1</v>
      </c>
    </row>
    <row r="215" spans="1:24">
      <c r="A215" t="s">
        <v>433</v>
      </c>
      <c r="B215" t="s">
        <v>434</v>
      </c>
      <c r="C215" t="s">
        <v>420</v>
      </c>
      <c r="D215">
        <v>9</v>
      </c>
      <c r="E215">
        <v>2</v>
      </c>
      <c r="F215">
        <v>0</v>
      </c>
      <c r="G215">
        <v>17.739999999999998</v>
      </c>
      <c r="H215">
        <v>20.799999237060547</v>
      </c>
      <c r="I215">
        <v>10.146561622619629</v>
      </c>
      <c r="J215">
        <v>10.909999847412109</v>
      </c>
      <c r="K215" t="s">
        <v>92</v>
      </c>
      <c r="L215">
        <v>0.44999998807907104</v>
      </c>
      <c r="M215">
        <v>17.739999999999998</v>
      </c>
      <c r="N215" t="b">
        <f t="shared" si="19"/>
        <v>1</v>
      </c>
      <c r="O215">
        <v>-7.86</v>
      </c>
      <c r="P215">
        <v>-30.703126907348633</v>
      </c>
      <c r="Q215" s="14">
        <v>10.146561174274431</v>
      </c>
      <c r="R215">
        <v>17.739999999999998</v>
      </c>
      <c r="T215" s="7" t="s">
        <v>433</v>
      </c>
      <c r="U215" s="7" t="s">
        <v>434</v>
      </c>
      <c r="V215" s="6">
        <v>26.181999206542969</v>
      </c>
      <c r="W215" s="10">
        <f t="shared" si="20"/>
        <v>-0.20556107755657721</v>
      </c>
      <c r="X215" t="b">
        <f t="shared" si="21"/>
        <v>1</v>
      </c>
    </row>
    <row r="216" spans="1:24">
      <c r="A216" t="s">
        <v>421</v>
      </c>
      <c r="B216" t="s">
        <v>422</v>
      </c>
      <c r="C216" t="s">
        <v>420</v>
      </c>
      <c r="D216">
        <v>9</v>
      </c>
      <c r="E216">
        <v>2</v>
      </c>
      <c r="F216">
        <v>0</v>
      </c>
      <c r="G216">
        <v>70.72</v>
      </c>
      <c r="H216">
        <v>74.726997375488281</v>
      </c>
      <c r="I216">
        <v>1.654411673545837</v>
      </c>
      <c r="J216">
        <v>1.6529999971389771</v>
      </c>
      <c r="K216" t="s">
        <v>92</v>
      </c>
      <c r="L216">
        <v>0.29300001263618503</v>
      </c>
      <c r="M216">
        <v>70.72</v>
      </c>
      <c r="N216" t="b">
        <f t="shared" si="19"/>
        <v>1</v>
      </c>
      <c r="O216">
        <v>21.29</v>
      </c>
      <c r="P216">
        <v>43.071010589599609</v>
      </c>
      <c r="Q216" s="14">
        <v>1.6544117040224207</v>
      </c>
      <c r="R216">
        <v>70.72</v>
      </c>
      <c r="T216" s="7" t="s">
        <v>421</v>
      </c>
      <c r="U216" s="7" t="s">
        <v>422</v>
      </c>
      <c r="V216" s="6">
        <v>74.818000793457031</v>
      </c>
      <c r="W216" s="10">
        <f t="shared" si="20"/>
        <v>-1.2163305221155872E-3</v>
      </c>
      <c r="X216" t="b">
        <f t="shared" si="21"/>
        <v>1</v>
      </c>
    </row>
    <row r="217" spans="1:24">
      <c r="A217" t="s">
        <v>455</v>
      </c>
      <c r="B217" t="s">
        <v>456</v>
      </c>
      <c r="C217" t="s">
        <v>420</v>
      </c>
      <c r="D217">
        <v>13</v>
      </c>
      <c r="E217">
        <v>1</v>
      </c>
      <c r="F217">
        <v>1</v>
      </c>
      <c r="G217">
        <v>45.75</v>
      </c>
      <c r="H217">
        <v>55.632999420166016</v>
      </c>
      <c r="I217">
        <v>3.1695737838745122</v>
      </c>
      <c r="J217">
        <v>3.342000007629395</v>
      </c>
      <c r="K217" t="s">
        <v>92</v>
      </c>
      <c r="L217">
        <v>0.36300000548362704</v>
      </c>
      <c r="M217">
        <v>45.75</v>
      </c>
      <c r="N217" t="b">
        <f t="shared" si="19"/>
        <v>1</v>
      </c>
      <c r="O217">
        <v>3.07</v>
      </c>
      <c r="P217">
        <v>7.1930637359619141</v>
      </c>
      <c r="Q217" s="14">
        <v>3.1695738516218674</v>
      </c>
      <c r="R217">
        <v>45.75</v>
      </c>
      <c r="T217" s="7" t="s">
        <v>455</v>
      </c>
      <c r="U217" s="7" t="s">
        <v>456</v>
      </c>
      <c r="V217" s="6">
        <v>56.643001556396484</v>
      </c>
      <c r="W217" s="10">
        <f t="shared" si="20"/>
        <v>-1.7831013690629765E-2</v>
      </c>
      <c r="X217" t="b">
        <f t="shared" si="21"/>
        <v>1</v>
      </c>
    </row>
    <row r="218" spans="1:24">
      <c r="A218" t="s">
        <v>443</v>
      </c>
      <c r="B218" t="s">
        <v>444</v>
      </c>
      <c r="C218" t="s">
        <v>420</v>
      </c>
      <c r="D218">
        <v>4</v>
      </c>
      <c r="E218">
        <v>3</v>
      </c>
      <c r="F218">
        <v>0</v>
      </c>
      <c r="G218">
        <v>13.42</v>
      </c>
      <c r="H218">
        <v>14.75</v>
      </c>
      <c r="I218">
        <v>5.5886735916137704</v>
      </c>
      <c r="J218">
        <v>5.7300000190734863</v>
      </c>
      <c r="K218" t="s">
        <v>92</v>
      </c>
      <c r="L218">
        <v>0.187999993562698</v>
      </c>
      <c r="M218">
        <v>13.42</v>
      </c>
      <c r="N218" t="b">
        <f t="shared" si="19"/>
        <v>1</v>
      </c>
      <c r="O218">
        <v>-1.34</v>
      </c>
      <c r="P218">
        <v>-9.0785913467407227</v>
      </c>
      <c r="Q218" s="14">
        <v>5.5886736214605071</v>
      </c>
      <c r="R218">
        <v>13.42</v>
      </c>
      <c r="T218" s="7" t="s">
        <v>443</v>
      </c>
      <c r="U218" s="7" t="s">
        <v>444</v>
      </c>
      <c r="V218" s="6">
        <v>15.562000274658203</v>
      </c>
      <c r="W218" s="10">
        <f t="shared" si="20"/>
        <v>-5.2178399969604009E-2</v>
      </c>
      <c r="X218" t="b">
        <f t="shared" si="21"/>
        <v>1</v>
      </c>
    </row>
    <row r="219" spans="1:24">
      <c r="A219" t="s">
        <v>435</v>
      </c>
      <c r="B219" t="s">
        <v>436</v>
      </c>
      <c r="C219" t="s">
        <v>420</v>
      </c>
      <c r="D219">
        <v>8</v>
      </c>
      <c r="E219">
        <v>1</v>
      </c>
      <c r="F219">
        <v>0</v>
      </c>
      <c r="G219">
        <v>131.28</v>
      </c>
      <c r="H219">
        <v>157.99400329589844</v>
      </c>
      <c r="I219">
        <v>0.30278792977333102</v>
      </c>
      <c r="J219">
        <v>0.34790000319480902</v>
      </c>
      <c r="K219" t="s">
        <v>142</v>
      </c>
      <c r="L219">
        <v>0</v>
      </c>
      <c r="M219">
        <v>131.28</v>
      </c>
      <c r="N219" t="b">
        <f t="shared" si="19"/>
        <v>1</v>
      </c>
      <c r="O219">
        <v>6.9000029999999999</v>
      </c>
      <c r="P219">
        <v>5.5475168228149414</v>
      </c>
      <c r="Q219" s="14">
        <v>0.30278794054284752</v>
      </c>
      <c r="R219">
        <v>131.28</v>
      </c>
      <c r="T219" s="7" t="s">
        <v>435</v>
      </c>
      <c r="U219" s="7" t="s">
        <v>436</v>
      </c>
      <c r="V219" s="6">
        <v>174.41299438476563</v>
      </c>
      <c r="W219" s="10">
        <f t="shared" si="20"/>
        <v>-9.413857692647544E-2</v>
      </c>
      <c r="X219" t="b">
        <f t="shared" si="21"/>
        <v>1</v>
      </c>
    </row>
    <row r="220" spans="1:24">
      <c r="A220" t="s">
        <v>449</v>
      </c>
      <c r="B220" t="s">
        <v>450</v>
      </c>
      <c r="C220" t="s">
        <v>420</v>
      </c>
      <c r="D220">
        <v>5</v>
      </c>
      <c r="E220">
        <v>2</v>
      </c>
      <c r="F220">
        <v>0</v>
      </c>
      <c r="G220">
        <v>13.64</v>
      </c>
      <c r="H220">
        <v>15.678999900817871</v>
      </c>
      <c r="I220">
        <v>6.5252199172973633</v>
      </c>
      <c r="J220">
        <v>6.7069997787475586</v>
      </c>
      <c r="K220" t="s">
        <v>92</v>
      </c>
      <c r="L220">
        <v>0.21999999880790702</v>
      </c>
      <c r="M220">
        <v>13.64</v>
      </c>
      <c r="N220" t="b">
        <f t="shared" si="19"/>
        <v>1</v>
      </c>
      <c r="O220">
        <v>-2.2200000000000002</v>
      </c>
      <c r="P220">
        <v>-13.99747371673584</v>
      </c>
      <c r="Q220" s="14">
        <v>6.5252197977384867</v>
      </c>
      <c r="R220">
        <v>13.64</v>
      </c>
      <c r="T220" s="7" t="s">
        <v>449</v>
      </c>
      <c r="U220" s="7" t="s">
        <v>450</v>
      </c>
      <c r="V220" s="6">
        <v>16.820999145507813</v>
      </c>
      <c r="W220" s="10">
        <f t="shared" si="20"/>
        <v>-6.7891284864307344E-2</v>
      </c>
      <c r="X220" t="b">
        <f t="shared" si="21"/>
        <v>1</v>
      </c>
    </row>
    <row r="221" spans="1:24">
      <c r="A221" t="s">
        <v>445</v>
      </c>
      <c r="B221" t="s">
        <v>446</v>
      </c>
      <c r="C221" t="s">
        <v>420</v>
      </c>
      <c r="D221">
        <v>1</v>
      </c>
      <c r="E221">
        <v>4</v>
      </c>
      <c r="F221">
        <v>0</v>
      </c>
      <c r="G221">
        <v>13.85</v>
      </c>
      <c r="H221">
        <v>16.299999237060547</v>
      </c>
      <c r="I221">
        <v>6.4851984977722168</v>
      </c>
      <c r="J221">
        <v>6.4739999771118164</v>
      </c>
      <c r="K221" t="s">
        <v>92</v>
      </c>
      <c r="L221">
        <v>0.216999992728233</v>
      </c>
      <c r="M221">
        <v>13.85</v>
      </c>
      <c r="N221" t="b">
        <f t="shared" si="19"/>
        <v>1</v>
      </c>
      <c r="O221">
        <v>-1.74</v>
      </c>
      <c r="P221">
        <v>-11.160999298095703</v>
      </c>
      <c r="Q221" s="14">
        <v>6.4851983789932861</v>
      </c>
      <c r="R221">
        <v>13.85</v>
      </c>
      <c r="T221" s="7" t="s">
        <v>445</v>
      </c>
      <c r="U221" s="7" t="s">
        <v>446</v>
      </c>
      <c r="V221" s="6">
        <v>16.916999816894531</v>
      </c>
      <c r="W221" s="10">
        <f t="shared" si="20"/>
        <v>-3.647222241013464E-2</v>
      </c>
      <c r="X221" t="b">
        <f t="shared" si="21"/>
        <v>1</v>
      </c>
    </row>
    <row r="222" spans="1:24">
      <c r="A222" t="s">
        <v>457</v>
      </c>
      <c r="B222" t="s">
        <v>458</v>
      </c>
      <c r="C222" t="s">
        <v>420</v>
      </c>
      <c r="D222">
        <v>12</v>
      </c>
      <c r="E222">
        <v>0</v>
      </c>
      <c r="F222">
        <v>0</v>
      </c>
      <c r="G222">
        <v>12.77</v>
      </c>
      <c r="H222">
        <v>16.399999618530273</v>
      </c>
      <c r="I222">
        <v>5.4812841415405273</v>
      </c>
      <c r="J222">
        <v>5.6409997940063477</v>
      </c>
      <c r="K222" t="s">
        <v>92</v>
      </c>
      <c r="L222">
        <v>0.17000000178813901</v>
      </c>
      <c r="M222">
        <v>12.77</v>
      </c>
      <c r="N222" t="b">
        <f t="shared" si="19"/>
        <v>1</v>
      </c>
      <c r="O222">
        <v>1.08</v>
      </c>
      <c r="P222">
        <v>9.238673210144043</v>
      </c>
      <c r="Q222" s="14">
        <v>5.4812842080064748</v>
      </c>
      <c r="R222">
        <v>12.77</v>
      </c>
      <c r="T222" s="7" t="s">
        <v>457</v>
      </c>
      <c r="U222" s="7" t="s">
        <v>458</v>
      </c>
      <c r="V222" s="6">
        <v>17.083000183105469</v>
      </c>
      <c r="W222" s="10">
        <f t="shared" si="20"/>
        <v>-3.9981300547585349E-2</v>
      </c>
      <c r="X222" t="b">
        <f t="shared" si="21"/>
        <v>1</v>
      </c>
    </row>
    <row r="223" spans="1:24">
      <c r="A223" t="s">
        <v>453</v>
      </c>
      <c r="B223" t="s">
        <v>454</v>
      </c>
      <c r="C223" t="s">
        <v>420</v>
      </c>
      <c r="D223">
        <v>7</v>
      </c>
      <c r="E223">
        <v>2</v>
      </c>
      <c r="F223">
        <v>0</v>
      </c>
      <c r="G223">
        <v>14.36</v>
      </c>
      <c r="H223">
        <v>16.187999725341797</v>
      </c>
      <c r="I223">
        <v>6.0167131423950204</v>
      </c>
      <c r="J223">
        <v>6.125</v>
      </c>
      <c r="K223" t="s">
        <v>92</v>
      </c>
      <c r="L223">
        <v>0.21600000560283703</v>
      </c>
      <c r="M223">
        <v>14.36</v>
      </c>
      <c r="N223" t="b">
        <f t="shared" si="19"/>
        <v>1</v>
      </c>
      <c r="O223">
        <v>-2.449999</v>
      </c>
      <c r="P223">
        <v>-14.574657440185547</v>
      </c>
      <c r="Q223" s="14">
        <v>6.0167132479898777</v>
      </c>
      <c r="R223">
        <v>14.36</v>
      </c>
      <c r="T223" s="7" t="s">
        <v>453</v>
      </c>
      <c r="U223" s="7" t="s">
        <v>454</v>
      </c>
      <c r="V223" s="6">
        <v>17.916999816894531</v>
      </c>
      <c r="W223" s="10">
        <f t="shared" si="20"/>
        <v>-9.6500536318720229E-2</v>
      </c>
      <c r="X223" t="b">
        <f t="shared" si="21"/>
        <v>1</v>
      </c>
    </row>
    <row r="224" spans="1:24">
      <c r="A224" t="s">
        <v>451</v>
      </c>
      <c r="B224" t="s">
        <v>452</v>
      </c>
      <c r="C224" t="s">
        <v>420</v>
      </c>
      <c r="D224">
        <v>6</v>
      </c>
      <c r="E224">
        <v>1</v>
      </c>
      <c r="F224">
        <v>0</v>
      </c>
      <c r="G224">
        <v>200.88</v>
      </c>
      <c r="H224">
        <v>228.80900573730469</v>
      </c>
      <c r="I224">
        <v>0.60416662693023704</v>
      </c>
      <c r="J224">
        <v>0.61260002851486206</v>
      </c>
      <c r="K224" t="s">
        <v>25</v>
      </c>
      <c r="L224">
        <v>0.301774492005706</v>
      </c>
      <c r="M224">
        <v>200.88</v>
      </c>
      <c r="N224" t="b">
        <f t="shared" si="19"/>
        <v>1</v>
      </c>
      <c r="O224">
        <v>35.07</v>
      </c>
      <c r="P224">
        <v>21.150718688964844</v>
      </c>
      <c r="Q224" s="14">
        <v>0.6041666607797882</v>
      </c>
      <c r="R224">
        <v>200.88</v>
      </c>
      <c r="T224" s="7" t="s">
        <v>451</v>
      </c>
      <c r="U224" s="7" t="s">
        <v>452</v>
      </c>
      <c r="V224" s="6">
        <v>225.93400573730469</v>
      </c>
      <c r="W224" s="10">
        <f t="shared" si="20"/>
        <v>1.2724954752242059E-2</v>
      </c>
      <c r="X224" t="b">
        <f t="shared" si="21"/>
        <v>1</v>
      </c>
    </row>
    <row r="225" spans="1:24">
      <c r="A225" t="s">
        <v>425</v>
      </c>
      <c r="B225" t="s">
        <v>426</v>
      </c>
      <c r="C225" t="s">
        <v>420</v>
      </c>
      <c r="D225">
        <v>11</v>
      </c>
      <c r="E225">
        <v>0</v>
      </c>
      <c r="F225">
        <v>0</v>
      </c>
      <c r="G225">
        <v>67.989999999999995</v>
      </c>
      <c r="H225">
        <v>90.5</v>
      </c>
      <c r="I225">
        <v>4.7071628570556641</v>
      </c>
      <c r="J225">
        <v>5.0310001373291016</v>
      </c>
      <c r="K225" t="s">
        <v>92</v>
      </c>
      <c r="L225">
        <v>0.80000001192092907</v>
      </c>
      <c r="M225">
        <v>67.989999999999995</v>
      </c>
      <c r="N225" t="b">
        <f t="shared" si="19"/>
        <v>1</v>
      </c>
      <c r="O225">
        <v>-1.0900019999999999</v>
      </c>
      <c r="P225">
        <v>-1.5778864622116089</v>
      </c>
      <c r="Q225" s="14">
        <v>4.7071629858206325</v>
      </c>
      <c r="R225">
        <v>67.989999999999995</v>
      </c>
      <c r="T225" s="7" t="s">
        <v>425</v>
      </c>
      <c r="U225" s="7" t="s">
        <v>426</v>
      </c>
      <c r="V225" s="6">
        <v>94.544998168945313</v>
      </c>
      <c r="W225" s="10">
        <f t="shared" si="20"/>
        <v>-4.2783840999363956E-2</v>
      </c>
      <c r="X225" t="b">
        <f t="shared" si="21"/>
        <v>1</v>
      </c>
    </row>
    <row r="226" spans="1:24">
      <c r="A226" t="s">
        <v>418</v>
      </c>
      <c r="B226" t="s">
        <v>419</v>
      </c>
      <c r="C226" t="s">
        <v>420</v>
      </c>
      <c r="D226">
        <v>3</v>
      </c>
      <c r="E226">
        <v>3</v>
      </c>
      <c r="F226">
        <v>0</v>
      </c>
      <c r="G226">
        <v>9.33</v>
      </c>
      <c r="H226">
        <v>12.875</v>
      </c>
      <c r="I226">
        <v>6.4308681488037109</v>
      </c>
      <c r="J226">
        <v>6.5500001907348633</v>
      </c>
      <c r="K226" t="s">
        <v>92</v>
      </c>
      <c r="L226">
        <v>0.15000000596046401</v>
      </c>
      <c r="M226">
        <v>9.33</v>
      </c>
      <c r="N226" t="b">
        <f t="shared" si="19"/>
        <v>1</v>
      </c>
      <c r="O226">
        <v>-2.78</v>
      </c>
      <c r="P226">
        <v>-22.956232070922852</v>
      </c>
      <c r="Q226" s="14">
        <v>6.4308684227423143</v>
      </c>
      <c r="R226">
        <v>9.33</v>
      </c>
      <c r="T226" s="7" t="s">
        <v>418</v>
      </c>
      <c r="U226" s="7" t="s">
        <v>419</v>
      </c>
      <c r="V226" s="6">
        <v>12.916999816894531</v>
      </c>
      <c r="W226" s="10">
        <f t="shared" si="20"/>
        <v>-3.2515148633507317E-3</v>
      </c>
      <c r="X226" t="b">
        <f t="shared" si="21"/>
        <v>1</v>
      </c>
    </row>
    <row r="227" spans="1:24">
      <c r="A227" t="s">
        <v>427</v>
      </c>
      <c r="B227" t="s">
        <v>428</v>
      </c>
      <c r="C227" t="s">
        <v>420</v>
      </c>
      <c r="D227">
        <v>9</v>
      </c>
      <c r="E227">
        <v>2</v>
      </c>
      <c r="F227">
        <v>1</v>
      </c>
      <c r="G227">
        <v>12.56</v>
      </c>
      <c r="H227">
        <v>14.22700023651123</v>
      </c>
      <c r="I227">
        <v>2.8662419319152832</v>
      </c>
      <c r="J227">
        <v>2.869999885559082</v>
      </c>
      <c r="K227" t="s">
        <v>92</v>
      </c>
      <c r="L227">
        <v>9.0000003576279006E-2</v>
      </c>
      <c r="M227">
        <v>12.56</v>
      </c>
      <c r="N227" t="b">
        <f t="shared" si="19"/>
        <v>1</v>
      </c>
      <c r="O227">
        <v>-0.2400002</v>
      </c>
      <c r="P227">
        <v>-1.8749982118606572</v>
      </c>
      <c r="Q227" s="14">
        <v>2.8662421521107864</v>
      </c>
      <c r="R227">
        <v>12.56</v>
      </c>
      <c r="T227" s="7" t="s">
        <v>427</v>
      </c>
      <c r="U227" s="7" t="s">
        <v>428</v>
      </c>
      <c r="V227" s="6">
        <v>15.25</v>
      </c>
      <c r="W227" s="10">
        <f t="shared" si="20"/>
        <v>-6.7081951704181603E-2</v>
      </c>
      <c r="X227" t="b">
        <f t="shared" si="21"/>
        <v>1</v>
      </c>
    </row>
    <row r="228" spans="1:24">
      <c r="A228" t="s">
        <v>423</v>
      </c>
      <c r="B228" t="s">
        <v>424</v>
      </c>
      <c r="C228" t="s">
        <v>420</v>
      </c>
      <c r="D228">
        <v>12</v>
      </c>
      <c r="E228">
        <v>2</v>
      </c>
      <c r="F228">
        <v>0</v>
      </c>
      <c r="G228">
        <v>17.16</v>
      </c>
      <c r="H228">
        <v>21.089000701904297</v>
      </c>
      <c r="I228">
        <v>4.0790209770202637</v>
      </c>
      <c r="J228">
        <v>4.2030000686645508</v>
      </c>
      <c r="K228" t="s">
        <v>92</v>
      </c>
      <c r="L228">
        <v>0.18000000715255701</v>
      </c>
      <c r="M228">
        <v>17.16</v>
      </c>
      <c r="N228" t="b">
        <f t="shared" si="19"/>
        <v>1</v>
      </c>
      <c r="O228">
        <v>0.95000090000000004</v>
      </c>
      <c r="P228">
        <v>5.8605847358703613</v>
      </c>
      <c r="Q228" s="14">
        <v>4.0790209403404827</v>
      </c>
      <c r="R228">
        <v>17.16</v>
      </c>
      <c r="T228" s="7" t="s">
        <v>423</v>
      </c>
      <c r="U228" s="7" t="s">
        <v>424</v>
      </c>
      <c r="V228" s="6">
        <v>21.660999298095703</v>
      </c>
      <c r="W228" s="10">
        <f t="shared" si="20"/>
        <v>-2.6406842469252685E-2</v>
      </c>
      <c r="X228" t="b">
        <f t="shared" si="21"/>
        <v>1</v>
      </c>
    </row>
    <row r="229" spans="1:24">
      <c r="A229" t="s">
        <v>441</v>
      </c>
      <c r="B229" t="s">
        <v>442</v>
      </c>
      <c r="C229" t="s">
        <v>420</v>
      </c>
      <c r="D229">
        <v>1</v>
      </c>
      <c r="E229">
        <v>6</v>
      </c>
      <c r="F229">
        <v>0</v>
      </c>
      <c r="G229">
        <v>4.6500000000000004</v>
      </c>
      <c r="H229">
        <v>6.6069998741149902</v>
      </c>
      <c r="I229">
        <v>7.7419352531433114</v>
      </c>
      <c r="J229">
        <v>14.800000190734863</v>
      </c>
      <c r="K229" t="s">
        <v>92</v>
      </c>
      <c r="L229">
        <v>0.20000000298023202</v>
      </c>
      <c r="M229">
        <v>4.6500000000000004</v>
      </c>
      <c r="N229" t="b">
        <f t="shared" si="19"/>
        <v>1</v>
      </c>
      <c r="O229">
        <v>-4.8499999999999996</v>
      </c>
      <c r="P229">
        <v>-51.052631378173828</v>
      </c>
      <c r="Q229" s="14">
        <v>7.7419357915078439</v>
      </c>
      <c r="R229">
        <v>4.6500000000000004</v>
      </c>
      <c r="T229" s="7" t="s">
        <v>441</v>
      </c>
      <c r="U229" s="7" t="s">
        <v>442</v>
      </c>
      <c r="V229" s="6">
        <v>7</v>
      </c>
      <c r="W229" s="10">
        <f t="shared" si="20"/>
        <v>-5.6142875126429966E-2</v>
      </c>
      <c r="X229" t="b">
        <f t="shared" si="21"/>
        <v>1</v>
      </c>
    </row>
    <row r="230" spans="1:24">
      <c r="A230" t="s">
        <v>459</v>
      </c>
      <c r="B230" t="s">
        <v>460</v>
      </c>
      <c r="C230" t="s">
        <v>420</v>
      </c>
      <c r="D230">
        <v>8</v>
      </c>
      <c r="E230">
        <v>1</v>
      </c>
      <c r="F230">
        <v>0</v>
      </c>
      <c r="G230">
        <v>13.6</v>
      </c>
      <c r="H230">
        <v>16.527999877929688</v>
      </c>
      <c r="I230">
        <v>6.0264706611633301</v>
      </c>
      <c r="J230">
        <v>0</v>
      </c>
      <c r="K230" t="s">
        <v>92</v>
      </c>
      <c r="L230">
        <v>6.8300001323223003E-2</v>
      </c>
      <c r="M230">
        <v>13.6</v>
      </c>
      <c r="N230" t="b">
        <f t="shared" si="19"/>
        <v>1</v>
      </c>
      <c r="O230">
        <v>-1.04</v>
      </c>
      <c r="P230">
        <v>-7.1038246154785156</v>
      </c>
      <c r="Q230" s="14">
        <v>6.0264704858555511</v>
      </c>
      <c r="R230">
        <v>13.6</v>
      </c>
      <c r="T230" s="7" t="s">
        <v>459</v>
      </c>
      <c r="U230" s="7" t="s">
        <v>460</v>
      </c>
      <c r="V230" s="6">
        <v>17.031000137329102</v>
      </c>
      <c r="W230" s="10">
        <f t="shared" si="20"/>
        <v>-2.9534393479154621E-2</v>
      </c>
      <c r="X230" t="b">
        <f t="shared" si="21"/>
        <v>1</v>
      </c>
    </row>
    <row r="231" spans="1:24">
      <c r="A231" t="s">
        <v>431</v>
      </c>
      <c r="B231" t="s">
        <v>432</v>
      </c>
      <c r="C231" t="s">
        <v>420</v>
      </c>
      <c r="D231">
        <v>10</v>
      </c>
      <c r="E231">
        <v>0</v>
      </c>
      <c r="F231">
        <v>0</v>
      </c>
      <c r="G231">
        <v>18.329999999999998</v>
      </c>
      <c r="H231">
        <v>22.343999862670898</v>
      </c>
      <c r="I231">
        <v>5.8919806480407715</v>
      </c>
      <c r="J231">
        <v>5.9489998817443848</v>
      </c>
      <c r="K231" t="s">
        <v>92</v>
      </c>
      <c r="L231">
        <v>0.270000010728836</v>
      </c>
      <c r="M231">
        <v>18.329999999999998</v>
      </c>
      <c r="N231" t="b">
        <f t="shared" si="19"/>
        <v>1</v>
      </c>
      <c r="O231">
        <v>-2.7999990000000001</v>
      </c>
      <c r="P231">
        <v>-13.251297950744629</v>
      </c>
      <c r="Q231" s="14">
        <v>5.8919805941917316</v>
      </c>
      <c r="R231">
        <v>18.329999999999998</v>
      </c>
      <c r="T231" s="7" t="s">
        <v>431</v>
      </c>
      <c r="U231" s="7" t="s">
        <v>432</v>
      </c>
      <c r="V231" s="6">
        <v>23.944000244140625</v>
      </c>
      <c r="W231" s="10">
        <f t="shared" si="20"/>
        <v>-6.6822601284481073E-2</v>
      </c>
      <c r="X231" t="b">
        <f t="shared" si="21"/>
        <v>1</v>
      </c>
    </row>
    <row r="232" spans="1:24">
      <c r="A232" t="s">
        <v>429</v>
      </c>
      <c r="B232" t="s">
        <v>430</v>
      </c>
      <c r="C232" t="s">
        <v>420</v>
      </c>
      <c r="D232">
        <v>2</v>
      </c>
      <c r="E232">
        <v>5</v>
      </c>
      <c r="F232">
        <v>1</v>
      </c>
      <c r="G232">
        <v>23.64</v>
      </c>
      <c r="H232">
        <v>27.562000274658203</v>
      </c>
      <c r="I232">
        <v>7.8258886337280273</v>
      </c>
      <c r="J232">
        <v>8.0469999313354492</v>
      </c>
      <c r="K232" t="s">
        <v>92</v>
      </c>
      <c r="L232">
        <v>0.46299999952316301</v>
      </c>
      <c r="M232">
        <v>23.64</v>
      </c>
      <c r="N232" t="b">
        <f t="shared" si="19"/>
        <v>1</v>
      </c>
      <c r="O232">
        <v>-3.1400009999999998</v>
      </c>
      <c r="P232">
        <v>-11.725172996520996</v>
      </c>
      <c r="Q232" s="14">
        <v>7.8258881512430518</v>
      </c>
      <c r="R232">
        <v>23.64</v>
      </c>
      <c r="T232" s="7" t="s">
        <v>429</v>
      </c>
      <c r="U232" s="7" t="s">
        <v>430</v>
      </c>
      <c r="V232" s="6">
        <v>28.687999725341797</v>
      </c>
      <c r="W232" s="10">
        <f t="shared" si="20"/>
        <v>-3.9249841796705411E-2</v>
      </c>
      <c r="X232" t="b">
        <f t="shared" si="21"/>
        <v>1</v>
      </c>
    </row>
    <row r="233" spans="1:24">
      <c r="A233" t="s">
        <v>437</v>
      </c>
      <c r="B233" t="s">
        <v>438</v>
      </c>
      <c r="C233" t="s">
        <v>420</v>
      </c>
      <c r="D233">
        <v>6</v>
      </c>
      <c r="E233">
        <v>2</v>
      </c>
      <c r="F233">
        <v>0</v>
      </c>
      <c r="G233">
        <v>4.74</v>
      </c>
      <c r="H233">
        <v>5.7690000534057617</v>
      </c>
      <c r="I233">
        <v>0.24126581847667702</v>
      </c>
      <c r="J233">
        <v>0.26089999079704301</v>
      </c>
      <c r="K233" t="s">
        <v>25</v>
      </c>
      <c r="L233">
        <v>2.845000009984E-3</v>
      </c>
      <c r="M233">
        <v>4.74</v>
      </c>
      <c r="N233" t="b">
        <f t="shared" si="19"/>
        <v>1</v>
      </c>
      <c r="O233">
        <v>-1.28</v>
      </c>
      <c r="P233">
        <v>-21.262462615966797</v>
      </c>
      <c r="Q233" s="14">
        <v>0.24126581297519339</v>
      </c>
      <c r="R233">
        <v>4.74</v>
      </c>
      <c r="T233" s="7" t="s">
        <v>437</v>
      </c>
      <c r="U233" s="7" t="s">
        <v>438</v>
      </c>
      <c r="V233" s="6">
        <v>6.2189998626708984</v>
      </c>
      <c r="W233" s="10">
        <f t="shared" si="20"/>
        <v>-7.2358871072859862E-2</v>
      </c>
      <c r="X233" t="b">
        <f t="shared" si="21"/>
        <v>1</v>
      </c>
    </row>
    <row r="234" spans="1:24">
      <c r="A234" t="s">
        <v>439</v>
      </c>
      <c r="B234" t="s">
        <v>440</v>
      </c>
      <c r="C234" t="s">
        <v>420</v>
      </c>
      <c r="D234">
        <v>11</v>
      </c>
      <c r="E234">
        <v>3</v>
      </c>
      <c r="F234">
        <v>0</v>
      </c>
      <c r="G234">
        <v>9.9600000000000009</v>
      </c>
      <c r="H234">
        <v>13.480999946594238</v>
      </c>
      <c r="I234">
        <v>3.1410841941833501</v>
      </c>
      <c r="J234">
        <v>3.523999929428101</v>
      </c>
      <c r="K234" t="s">
        <v>25</v>
      </c>
      <c r="L234">
        <v>7.7883468528161012E-2</v>
      </c>
      <c r="M234">
        <v>9.9600000000000009</v>
      </c>
      <c r="N234" t="b">
        <f t="shared" si="19"/>
        <v>1</v>
      </c>
      <c r="O234">
        <v>-0.47999960000000003</v>
      </c>
      <c r="P234">
        <v>-4.5976967811584473</v>
      </c>
      <c r="Q234" s="14">
        <v>3.1410842894550304</v>
      </c>
      <c r="R234">
        <v>9.9600000000000009</v>
      </c>
      <c r="T234" s="7" t="s">
        <v>439</v>
      </c>
      <c r="U234" s="7" t="s">
        <v>440</v>
      </c>
      <c r="V234" s="6">
        <v>14.060000419616699</v>
      </c>
      <c r="W234" s="10">
        <f t="shared" si="20"/>
        <v>-4.1180686752656979E-2</v>
      </c>
      <c r="X234" t="b">
        <f t="shared" si="21"/>
        <v>1</v>
      </c>
    </row>
    <row r="235" spans="1:24">
      <c r="N235" t="b">
        <f t="shared" si="19"/>
        <v>1</v>
      </c>
      <c r="Q235" s="14"/>
      <c r="T235" s="7"/>
      <c r="U235" s="7"/>
      <c r="V235" s="6"/>
    </row>
    <row r="236" spans="1:24">
      <c r="N236" t="b">
        <f t="shared" si="19"/>
        <v>1</v>
      </c>
      <c r="Q236" s="14"/>
      <c r="T236" s="7"/>
      <c r="U236" s="7"/>
      <c r="V236" s="6"/>
    </row>
    <row r="237" spans="1:24">
      <c r="A237" t="s">
        <v>470</v>
      </c>
      <c r="B237" t="s">
        <v>471</v>
      </c>
      <c r="C237" t="s">
        <v>463</v>
      </c>
      <c r="D237">
        <v>5</v>
      </c>
      <c r="E237">
        <v>2</v>
      </c>
      <c r="F237">
        <v>0</v>
      </c>
      <c r="G237">
        <v>38.08</v>
      </c>
      <c r="H237">
        <v>45.5</v>
      </c>
      <c r="I237">
        <v>4.9957981109619141</v>
      </c>
      <c r="J237">
        <v>5.0339999198913574</v>
      </c>
      <c r="K237" t="s">
        <v>25</v>
      </c>
      <c r="L237">
        <v>0.47560000419616705</v>
      </c>
      <c r="M237">
        <v>38.08</v>
      </c>
      <c r="N237" t="b">
        <f t="shared" si="19"/>
        <v>1</v>
      </c>
      <c r="O237">
        <v>-4.300001</v>
      </c>
      <c r="P237">
        <v>-10.146293640136719</v>
      </c>
      <c r="Q237" s="14">
        <v>4.9957983634051155</v>
      </c>
      <c r="R237">
        <v>38.08</v>
      </c>
      <c r="T237" s="7" t="s">
        <v>470</v>
      </c>
      <c r="U237" s="7" t="s">
        <v>471</v>
      </c>
      <c r="V237" s="6">
        <v>47.856998443603516</v>
      </c>
      <c r="W237" s="10">
        <f t="shared" ref="W237:W252" si="22">(H237-V237)/V237</f>
        <v>-4.9250862366161371E-2</v>
      </c>
      <c r="X237" t="b">
        <f t="shared" ref="X237:X251" si="23">A237=T237</f>
        <v>1</v>
      </c>
    </row>
    <row r="238" spans="1:24">
      <c r="A238" t="s">
        <v>478</v>
      </c>
      <c r="B238" t="s">
        <v>479</v>
      </c>
      <c r="C238" t="s">
        <v>463</v>
      </c>
      <c r="D238">
        <v>11</v>
      </c>
      <c r="E238">
        <v>1</v>
      </c>
      <c r="F238">
        <v>0</v>
      </c>
      <c r="G238">
        <v>27.3</v>
      </c>
      <c r="H238">
        <v>32.099998474121094</v>
      </c>
      <c r="I238">
        <v>4.1025643348693848</v>
      </c>
      <c r="J238">
        <v>4.1599998474121094</v>
      </c>
      <c r="K238" t="s">
        <v>25</v>
      </c>
      <c r="L238">
        <v>0.28000000119209301</v>
      </c>
      <c r="M238">
        <v>27.3</v>
      </c>
      <c r="N238" t="b">
        <f t="shared" si="19"/>
        <v>1</v>
      </c>
      <c r="O238">
        <v>3.9200010000000001</v>
      </c>
      <c r="P238">
        <v>16.766468048095703</v>
      </c>
      <c r="Q238" s="14">
        <v>4.1025641200306646</v>
      </c>
      <c r="R238">
        <v>27.3</v>
      </c>
      <c r="T238" s="7" t="s">
        <v>478</v>
      </c>
      <c r="U238" s="7" t="s">
        <v>479</v>
      </c>
      <c r="V238" s="6">
        <v>31.726999282836914</v>
      </c>
      <c r="W238" s="10">
        <f t="shared" si="22"/>
        <v>1.1756522826473473E-2</v>
      </c>
      <c r="X238" t="b">
        <f t="shared" si="23"/>
        <v>1</v>
      </c>
    </row>
    <row r="239" spans="1:24">
      <c r="A239" t="s">
        <v>476</v>
      </c>
      <c r="B239" t="s">
        <v>477</v>
      </c>
      <c r="C239" t="s">
        <v>463</v>
      </c>
      <c r="D239">
        <v>3</v>
      </c>
      <c r="E239">
        <v>9</v>
      </c>
      <c r="F239">
        <v>1</v>
      </c>
      <c r="G239">
        <v>7.86</v>
      </c>
      <c r="H239">
        <v>10.211000442504883</v>
      </c>
      <c r="I239">
        <v>7.4635848999023438</v>
      </c>
      <c r="J239">
        <v>7.9000000953674316</v>
      </c>
      <c r="K239" t="s">
        <v>25</v>
      </c>
      <c r="L239">
        <v>0.14569579819459202</v>
      </c>
      <c r="M239">
        <v>7.86</v>
      </c>
      <c r="N239" t="b">
        <f t="shared" si="19"/>
        <v>1</v>
      </c>
      <c r="O239">
        <v>-1.01</v>
      </c>
      <c r="P239">
        <v>-11.386693954467773</v>
      </c>
      <c r="Q239" s="14">
        <v>7.4635851777540205</v>
      </c>
      <c r="R239">
        <v>7.86</v>
      </c>
      <c r="T239" s="7" t="s">
        <v>476</v>
      </c>
      <c r="U239" s="7" t="s">
        <v>477</v>
      </c>
      <c r="V239" s="6">
        <v>11.508000373840332</v>
      </c>
      <c r="W239" s="10">
        <f t="shared" si="22"/>
        <v>-0.11270419614199471</v>
      </c>
      <c r="X239" t="b">
        <f t="shared" si="23"/>
        <v>1</v>
      </c>
    </row>
    <row r="240" spans="1:24">
      <c r="A240" t="s">
        <v>474</v>
      </c>
      <c r="B240" t="s">
        <v>475</v>
      </c>
      <c r="C240" t="s">
        <v>463</v>
      </c>
      <c r="D240">
        <v>10</v>
      </c>
      <c r="E240">
        <v>4</v>
      </c>
      <c r="F240">
        <v>0</v>
      </c>
      <c r="G240">
        <v>31.51</v>
      </c>
      <c r="H240">
        <v>42.791000366210938</v>
      </c>
      <c r="I240">
        <v>5.8601393699645996</v>
      </c>
      <c r="J240">
        <v>5.7789998054504395</v>
      </c>
      <c r="K240" t="s">
        <v>25</v>
      </c>
      <c r="L240">
        <v>0.45655828172537005</v>
      </c>
      <c r="M240">
        <v>31.51</v>
      </c>
      <c r="N240" t="b">
        <f t="shared" si="19"/>
        <v>1</v>
      </c>
      <c r="O240">
        <v>-2.7699989999999999</v>
      </c>
      <c r="P240">
        <v>-8.0805091857910156</v>
      </c>
      <c r="Q240" s="14">
        <v>5.8601395132730056</v>
      </c>
      <c r="R240">
        <v>31.51</v>
      </c>
      <c r="T240" s="7" t="s">
        <v>474</v>
      </c>
      <c r="U240" s="7" t="s">
        <v>475</v>
      </c>
      <c r="V240" s="6">
        <v>45.060001373291016</v>
      </c>
      <c r="W240" s="10">
        <f t="shared" si="22"/>
        <v>-5.0355102927826627E-2</v>
      </c>
      <c r="X240" t="b">
        <f t="shared" si="23"/>
        <v>1</v>
      </c>
    </row>
    <row r="241" spans="1:24">
      <c r="A241" t="s">
        <v>484</v>
      </c>
      <c r="B241" t="s">
        <v>485</v>
      </c>
      <c r="C241" t="s">
        <v>463</v>
      </c>
      <c r="D241">
        <v>11</v>
      </c>
      <c r="E241">
        <v>1</v>
      </c>
      <c r="F241">
        <v>0</v>
      </c>
      <c r="G241">
        <v>36.96</v>
      </c>
      <c r="H241">
        <v>51.261001586914063</v>
      </c>
      <c r="I241">
        <v>5.6621594429016113</v>
      </c>
      <c r="J241">
        <v>5.629000186920166</v>
      </c>
      <c r="K241" t="s">
        <v>25</v>
      </c>
      <c r="L241">
        <v>0.51301664040684702</v>
      </c>
      <c r="M241">
        <v>36.96</v>
      </c>
      <c r="N241" t="b">
        <f t="shared" si="19"/>
        <v>1</v>
      </c>
      <c r="O241">
        <v>-4.9799990000000003</v>
      </c>
      <c r="P241">
        <v>-11.874105453491211</v>
      </c>
      <c r="Q241" s="14">
        <v>5.6621593572360611</v>
      </c>
      <c r="R241">
        <v>36.96</v>
      </c>
      <c r="T241" s="7" t="s">
        <v>484</v>
      </c>
      <c r="U241" s="7" t="s">
        <v>485</v>
      </c>
      <c r="V241" s="6">
        <v>56.159000396728516</v>
      </c>
      <c r="W241" s="10">
        <f t="shared" si="22"/>
        <v>-8.7216630908903803E-2</v>
      </c>
      <c r="X241" t="b">
        <f t="shared" si="23"/>
        <v>1</v>
      </c>
    </row>
    <row r="242" spans="1:24">
      <c r="A242" t="s">
        <v>466</v>
      </c>
      <c r="B242" t="s">
        <v>467</v>
      </c>
      <c r="C242" t="s">
        <v>463</v>
      </c>
      <c r="D242">
        <v>9</v>
      </c>
      <c r="E242">
        <v>2</v>
      </c>
      <c r="F242">
        <v>0</v>
      </c>
      <c r="G242">
        <v>28.79</v>
      </c>
      <c r="H242">
        <v>39</v>
      </c>
      <c r="I242">
        <v>2.2924625873565669</v>
      </c>
      <c r="J242">
        <v>2.3090000152587891</v>
      </c>
      <c r="K242" t="s">
        <v>25</v>
      </c>
      <c r="L242">
        <v>0.16500000655651101</v>
      </c>
      <c r="M242">
        <v>28.79</v>
      </c>
      <c r="N242" t="b">
        <f t="shared" si="19"/>
        <v>1</v>
      </c>
      <c r="O242">
        <v>-11.23</v>
      </c>
      <c r="P242">
        <v>-28.060968399047852</v>
      </c>
      <c r="Q242" s="14">
        <v>2.2924627517403393</v>
      </c>
      <c r="R242">
        <v>28.79</v>
      </c>
      <c r="T242" s="7" t="s">
        <v>466</v>
      </c>
      <c r="U242" s="7" t="s">
        <v>467</v>
      </c>
      <c r="V242" s="6">
        <v>44.166999816894531</v>
      </c>
      <c r="W242" s="10">
        <f t="shared" si="22"/>
        <v>-0.11698779265776792</v>
      </c>
      <c r="X242" t="b">
        <f t="shared" si="23"/>
        <v>1</v>
      </c>
    </row>
    <row r="243" spans="1:24">
      <c r="A243" t="s">
        <v>482</v>
      </c>
      <c r="B243" t="s">
        <v>483</v>
      </c>
      <c r="C243" t="s">
        <v>463</v>
      </c>
      <c r="D243">
        <v>5</v>
      </c>
      <c r="E243">
        <v>7</v>
      </c>
      <c r="F243">
        <v>0</v>
      </c>
      <c r="G243">
        <v>38.97</v>
      </c>
      <c r="H243">
        <v>45.181999206542969</v>
      </c>
      <c r="I243">
        <v>6.3125481605529794</v>
      </c>
      <c r="J243">
        <v>6.1599998474121094</v>
      </c>
      <c r="K243" t="s">
        <v>25</v>
      </c>
      <c r="L243">
        <v>0.61500000953674305</v>
      </c>
      <c r="M243">
        <v>38.97</v>
      </c>
      <c r="N243" t="b">
        <f t="shared" si="19"/>
        <v>1</v>
      </c>
      <c r="O243">
        <v>-7.3600019999999997</v>
      </c>
      <c r="P243">
        <v>-15.886035919189453</v>
      </c>
      <c r="Q243" s="14">
        <v>6.312548211821845</v>
      </c>
      <c r="R243">
        <v>38.97</v>
      </c>
      <c r="T243" s="7" t="s">
        <v>482</v>
      </c>
      <c r="U243" s="7" t="s">
        <v>483</v>
      </c>
      <c r="V243" s="6">
        <v>48.75</v>
      </c>
      <c r="W243" s="10">
        <f t="shared" si="22"/>
        <v>-7.3189759865785256E-2</v>
      </c>
      <c r="X243" t="b">
        <f t="shared" si="23"/>
        <v>1</v>
      </c>
    </row>
    <row r="244" spans="1:24">
      <c r="A244" t="s">
        <v>488</v>
      </c>
      <c r="B244" t="s">
        <v>489</v>
      </c>
      <c r="C244" t="s">
        <v>463</v>
      </c>
      <c r="D244">
        <v>2</v>
      </c>
      <c r="E244">
        <v>5</v>
      </c>
      <c r="F244">
        <v>0</v>
      </c>
      <c r="G244">
        <v>31.29</v>
      </c>
      <c r="H244">
        <v>34.833000183105469</v>
      </c>
      <c r="I244">
        <v>5.7347393035888672</v>
      </c>
      <c r="J244">
        <v>5.7760000228881836</v>
      </c>
      <c r="K244" t="s">
        <v>25</v>
      </c>
      <c r="L244">
        <v>0.44859999418258706</v>
      </c>
      <c r="M244">
        <v>31.29</v>
      </c>
      <c r="N244" t="b">
        <f t="shared" si="19"/>
        <v>1</v>
      </c>
      <c r="O244">
        <v>-5.3600019999999997</v>
      </c>
      <c r="P244">
        <v>-14.62483024597168</v>
      </c>
      <c r="Q244" s="14">
        <v>5.7347394590295515</v>
      </c>
      <c r="R244">
        <v>31.29</v>
      </c>
      <c r="T244" s="7" t="s">
        <v>488</v>
      </c>
      <c r="U244" s="7" t="s">
        <v>489</v>
      </c>
      <c r="V244" s="6">
        <v>36.929000854492188</v>
      </c>
      <c r="W244" s="10">
        <f t="shared" si="22"/>
        <v>-5.6757578674965781E-2</v>
      </c>
      <c r="X244" t="b">
        <f t="shared" si="23"/>
        <v>1</v>
      </c>
    </row>
    <row r="245" spans="1:24">
      <c r="A245" t="s">
        <v>461</v>
      </c>
      <c r="B245" t="s">
        <v>462</v>
      </c>
      <c r="C245" t="s">
        <v>463</v>
      </c>
      <c r="D245">
        <v>8</v>
      </c>
      <c r="E245">
        <v>7</v>
      </c>
      <c r="F245">
        <v>1</v>
      </c>
      <c r="G245">
        <v>48.48</v>
      </c>
      <c r="H245">
        <v>56.416999816894531</v>
      </c>
      <c r="I245">
        <v>5.9199666976928711</v>
      </c>
      <c r="J245">
        <v>5.7690000534057617</v>
      </c>
      <c r="K245" t="s">
        <v>25</v>
      </c>
      <c r="L245">
        <v>0.6899999976158141</v>
      </c>
      <c r="M245">
        <v>48.48</v>
      </c>
      <c r="N245" t="b">
        <f t="shared" si="19"/>
        <v>1</v>
      </c>
      <c r="O245">
        <v>-3.27</v>
      </c>
      <c r="P245">
        <v>-6.3188414573669434</v>
      </c>
      <c r="Q245" s="14">
        <v>5.919966760641671</v>
      </c>
      <c r="R245">
        <v>48.48</v>
      </c>
      <c r="T245" s="7" t="s">
        <v>461</v>
      </c>
      <c r="U245" s="7" t="s">
        <v>462</v>
      </c>
      <c r="V245" s="6">
        <v>58.307998657226563</v>
      </c>
      <c r="W245" s="10">
        <f t="shared" si="22"/>
        <v>-3.2431208134043286E-2</v>
      </c>
      <c r="X245" t="b">
        <f t="shared" si="23"/>
        <v>1</v>
      </c>
    </row>
    <row r="246" spans="1:24">
      <c r="A246" t="s">
        <v>464</v>
      </c>
      <c r="B246" t="s">
        <v>465</v>
      </c>
      <c r="C246" t="s">
        <v>463</v>
      </c>
      <c r="D246">
        <v>4</v>
      </c>
      <c r="E246">
        <v>9</v>
      </c>
      <c r="F246">
        <v>4</v>
      </c>
      <c r="G246">
        <v>56.85</v>
      </c>
      <c r="H246">
        <v>56.472999572753906</v>
      </c>
      <c r="I246">
        <v>4.1512751579284668</v>
      </c>
      <c r="J246">
        <v>3.9860000610351563</v>
      </c>
      <c r="K246" t="s">
        <v>25</v>
      </c>
      <c r="L246">
        <v>0.5649999976158141</v>
      </c>
      <c r="M246">
        <v>56.85</v>
      </c>
      <c r="N246" t="b">
        <f t="shared" si="19"/>
        <v>1</v>
      </c>
      <c r="O246">
        <v>2.67</v>
      </c>
      <c r="P246">
        <v>4.9280142784118652</v>
      </c>
      <c r="Q246" s="14">
        <v>4.1512751013119171</v>
      </c>
      <c r="R246">
        <v>56.85</v>
      </c>
      <c r="T246" s="7" t="s">
        <v>464</v>
      </c>
      <c r="U246" s="7" t="s">
        <v>465</v>
      </c>
      <c r="V246" s="6">
        <v>57.951999664306641</v>
      </c>
      <c r="W246" s="10">
        <f t="shared" si="22"/>
        <v>-2.5521122655301039E-2</v>
      </c>
      <c r="X246" t="b">
        <f t="shared" si="23"/>
        <v>1</v>
      </c>
    </row>
    <row r="247" spans="1:24">
      <c r="A247" t="s">
        <v>486</v>
      </c>
      <c r="B247" t="s">
        <v>487</v>
      </c>
      <c r="C247" t="s">
        <v>463</v>
      </c>
      <c r="D247">
        <v>4</v>
      </c>
      <c r="E247">
        <v>8</v>
      </c>
      <c r="F247">
        <v>1</v>
      </c>
      <c r="G247">
        <v>37.43</v>
      </c>
      <c r="H247">
        <v>37.375</v>
      </c>
      <c r="I247">
        <v>3.1675128936767578</v>
      </c>
      <c r="J247">
        <v>3.121999979019165</v>
      </c>
      <c r="K247" t="s">
        <v>25</v>
      </c>
      <c r="L247">
        <v>0.30000001192092901</v>
      </c>
      <c r="M247">
        <v>37.43</v>
      </c>
      <c r="N247" t="b">
        <f t="shared" si="19"/>
        <v>1</v>
      </c>
      <c r="O247">
        <v>1.1599999999999999</v>
      </c>
      <c r="P247">
        <v>3.198235034942627</v>
      </c>
      <c r="Q247" s="14">
        <v>3.1675128034815376</v>
      </c>
      <c r="R247">
        <v>37.43</v>
      </c>
      <c r="T247" s="7" t="s">
        <v>486</v>
      </c>
      <c r="U247" s="7" t="s">
        <v>487</v>
      </c>
      <c r="V247" s="6">
        <v>38.125</v>
      </c>
      <c r="W247" s="10">
        <f t="shared" si="22"/>
        <v>-1.9672131147540985E-2</v>
      </c>
      <c r="X247" t="b">
        <f t="shared" si="23"/>
        <v>1</v>
      </c>
    </row>
    <row r="248" spans="1:24">
      <c r="A248" t="s">
        <v>480</v>
      </c>
      <c r="B248" t="s">
        <v>481</v>
      </c>
      <c r="C248" t="s">
        <v>463</v>
      </c>
      <c r="D248">
        <v>7</v>
      </c>
      <c r="E248">
        <v>2</v>
      </c>
      <c r="F248">
        <v>1</v>
      </c>
      <c r="G248">
        <v>9.82</v>
      </c>
      <c r="H248">
        <v>15.5</v>
      </c>
      <c r="I248">
        <v>7.3319759368896484</v>
      </c>
      <c r="J248">
        <v>7.4000000953674316</v>
      </c>
      <c r="K248" t="s">
        <v>25</v>
      </c>
      <c r="L248">
        <v>0.18000000715255701</v>
      </c>
      <c r="M248">
        <v>9.82</v>
      </c>
      <c r="N248" t="b">
        <f t="shared" si="19"/>
        <v>1</v>
      </c>
      <c r="O248">
        <v>-6.380001</v>
      </c>
      <c r="P248">
        <v>-39.382720947265625</v>
      </c>
      <c r="Q248" s="14">
        <v>7.3319758514279991</v>
      </c>
      <c r="R248">
        <v>9.82</v>
      </c>
      <c r="T248" s="7" t="s">
        <v>480</v>
      </c>
      <c r="U248" s="7" t="s">
        <v>481</v>
      </c>
      <c r="V248" s="6">
        <v>17.431999206542969</v>
      </c>
      <c r="W248" s="10">
        <f t="shared" si="22"/>
        <v>-0.1108306157917795</v>
      </c>
      <c r="X248" t="b">
        <f t="shared" si="23"/>
        <v>1</v>
      </c>
    </row>
    <row r="249" spans="1:24">
      <c r="A249" t="s">
        <v>468</v>
      </c>
      <c r="B249" t="s">
        <v>469</v>
      </c>
      <c r="C249" t="s">
        <v>463</v>
      </c>
      <c r="D249">
        <v>13</v>
      </c>
      <c r="E249">
        <v>0</v>
      </c>
      <c r="F249">
        <v>0</v>
      </c>
      <c r="G249">
        <v>22.33</v>
      </c>
      <c r="H249">
        <v>32</v>
      </c>
      <c r="I249">
        <v>5.373936653137207</v>
      </c>
      <c r="J249">
        <v>5.560999870300293</v>
      </c>
      <c r="K249" t="s">
        <v>92</v>
      </c>
      <c r="L249">
        <v>0.30000001192092901</v>
      </c>
      <c r="M249">
        <v>22.33</v>
      </c>
      <c r="N249" t="b">
        <f t="shared" si="19"/>
        <v>1</v>
      </c>
      <c r="O249">
        <v>-14.8</v>
      </c>
      <c r="P249">
        <v>-39.859954833984375</v>
      </c>
      <c r="Q249" s="14">
        <v>5.3739366219602145</v>
      </c>
      <c r="R249">
        <v>22.33</v>
      </c>
      <c r="T249" s="7" t="s">
        <v>468</v>
      </c>
      <c r="U249" s="7" t="s">
        <v>469</v>
      </c>
      <c r="V249" s="6">
        <v>34.285999298095703</v>
      </c>
      <c r="W249" s="10">
        <f t="shared" si="22"/>
        <v>-6.6674425272553489E-2</v>
      </c>
      <c r="X249" t="b">
        <f t="shared" si="23"/>
        <v>1</v>
      </c>
    </row>
    <row r="250" spans="1:24">
      <c r="A250" t="s">
        <v>490</v>
      </c>
      <c r="B250" t="s">
        <v>491</v>
      </c>
      <c r="C250" t="s">
        <v>463</v>
      </c>
      <c r="D250">
        <v>9</v>
      </c>
      <c r="E250">
        <v>1</v>
      </c>
      <c r="F250">
        <v>0</v>
      </c>
      <c r="G250">
        <v>10.07</v>
      </c>
      <c r="H250">
        <v>13.699999809265137</v>
      </c>
      <c r="I250">
        <v>7.1499509811401367</v>
      </c>
      <c r="J250">
        <v>7.2800002098083496</v>
      </c>
      <c r="K250" t="s">
        <v>25</v>
      </c>
      <c r="L250">
        <v>0.18000000715255701</v>
      </c>
      <c r="M250">
        <v>10.07</v>
      </c>
      <c r="N250" t="b">
        <f t="shared" si="19"/>
        <v>1</v>
      </c>
      <c r="O250">
        <v>-1.1599999999999999</v>
      </c>
      <c r="P250">
        <v>-10.329473495483398</v>
      </c>
      <c r="Q250" s="14">
        <v>7.1499506316805306</v>
      </c>
      <c r="R250">
        <v>10.07</v>
      </c>
      <c r="T250" s="7" t="s">
        <v>490</v>
      </c>
      <c r="U250" s="7" t="s">
        <v>491</v>
      </c>
      <c r="V250" s="6">
        <v>13.850000381469727</v>
      </c>
      <c r="W250" s="10">
        <f t="shared" si="22"/>
        <v>-1.0830365925857987E-2</v>
      </c>
      <c r="X250" t="b">
        <f t="shared" si="23"/>
        <v>1</v>
      </c>
    </row>
    <row r="251" spans="1:24">
      <c r="A251" t="s">
        <v>472</v>
      </c>
      <c r="B251" t="s">
        <v>473</v>
      </c>
      <c r="C251" t="s">
        <v>463</v>
      </c>
      <c r="D251">
        <v>9</v>
      </c>
      <c r="E251">
        <v>2</v>
      </c>
      <c r="F251">
        <v>0</v>
      </c>
      <c r="G251">
        <v>10.77</v>
      </c>
      <c r="H251">
        <v>15.571999549865723</v>
      </c>
      <c r="I251">
        <v>2.0427110195159912</v>
      </c>
      <c r="J251">
        <v>2.0520000457763672</v>
      </c>
      <c r="K251" t="s">
        <v>25</v>
      </c>
      <c r="L251">
        <v>5.4999999701977005E-2</v>
      </c>
      <c r="M251">
        <v>10.77</v>
      </c>
      <c r="N251" t="b">
        <f t="shared" si="19"/>
        <v>1</v>
      </c>
      <c r="O251">
        <v>-1.34</v>
      </c>
      <c r="P251">
        <v>-11.065229415893555</v>
      </c>
      <c r="Q251" s="14">
        <v>2.0427112238431486</v>
      </c>
      <c r="R251">
        <v>10.77</v>
      </c>
      <c r="T251" s="7" t="s">
        <v>472</v>
      </c>
      <c r="U251" s="7" t="s">
        <v>473</v>
      </c>
      <c r="V251" s="6">
        <v>16.628999710083008</v>
      </c>
      <c r="W251" s="10">
        <f t="shared" si="22"/>
        <v>-6.3563664600725933E-2</v>
      </c>
      <c r="X251" t="b">
        <f t="shared" si="23"/>
        <v>1</v>
      </c>
    </row>
    <row r="252" spans="1:24">
      <c r="T252" s="7" t="s">
        <v>496</v>
      </c>
      <c r="U252" s="7" t="s">
        <v>497</v>
      </c>
      <c r="V252" s="6">
        <v>18.26099967956543</v>
      </c>
      <c r="W252" s="10">
        <f t="shared" si="22"/>
        <v>-1</v>
      </c>
      <c r="X252" t="b">
        <f>A253=T252</f>
        <v>0</v>
      </c>
    </row>
  </sheetData>
  <sortState xmlns:xlrd2="http://schemas.microsoft.com/office/spreadsheetml/2017/richdata2" ref="A5:X232">
    <sortCondition ref="C5:C232"/>
  </sortState>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heetPr>
  <dimension ref="A1:R233"/>
  <sheetViews>
    <sheetView workbookViewId="0">
      <selection sqref="A1:XFD1048576"/>
    </sheetView>
  </sheetViews>
  <sheetFormatPr defaultColWidth="9.1796875" defaultRowHeight="11.5"/>
  <cols>
    <col min="1" max="1" width="20.1796875" style="2" customWidth="1"/>
    <col min="2" max="2" width="37.7265625" style="2" customWidth="1"/>
    <col min="3" max="3" width="23" style="2" customWidth="1"/>
    <col min="4" max="4" width="12.453125" style="3" customWidth="1"/>
    <col min="5" max="5" width="13.1796875" style="3" customWidth="1"/>
    <col min="6" max="6" width="12.26953125" style="3" customWidth="1"/>
    <col min="7" max="7" width="12" style="3" customWidth="1"/>
    <col min="8" max="8" width="19.1796875" style="3" customWidth="1"/>
    <col min="9" max="9" width="12.1796875" style="3" customWidth="1"/>
    <col min="10" max="10" width="12.26953125" style="3" customWidth="1"/>
    <col min="11" max="11" width="12.453125" style="2" customWidth="1"/>
    <col min="12" max="13" width="9.1796875" style="3" customWidth="1"/>
    <col min="14" max="14" width="13.26953125" style="3" customWidth="1"/>
    <col min="15" max="15" width="9.54296875" style="3" customWidth="1"/>
    <col min="16" max="16" width="13.26953125" style="3" customWidth="1"/>
    <col min="17" max="17" width="19.54296875" style="3" customWidth="1"/>
    <col min="18" max="18" width="9.1796875" style="1" customWidth="1"/>
    <col min="19" max="16384" width="9.1796875" style="1"/>
  </cols>
  <sheetData>
    <row r="1" spans="1:18" s="4" customFormat="1" ht="12.5">
      <c r="A1" s="5" t="s">
        <v>0</v>
      </c>
      <c r="B1" s="5" t="s">
        <v>1</v>
      </c>
      <c r="C1" s="5" t="s">
        <v>2</v>
      </c>
      <c r="D1" s="6"/>
      <c r="E1" s="6"/>
      <c r="F1" s="6"/>
      <c r="G1" s="6"/>
      <c r="H1" s="6"/>
      <c r="I1" s="6"/>
      <c r="J1" s="6"/>
      <c r="K1" s="7"/>
      <c r="L1" s="6"/>
      <c r="M1" s="6"/>
      <c r="N1" s="6"/>
      <c r="O1" s="6"/>
      <c r="P1" s="6"/>
      <c r="Q1" s="6"/>
    </row>
    <row r="2" spans="1:18" s="4" customFormat="1" ht="12.5">
      <c r="A2" s="5" t="s">
        <v>3</v>
      </c>
      <c r="B2" s="7"/>
      <c r="C2" s="7"/>
      <c r="D2" s="6"/>
      <c r="E2" s="6"/>
      <c r="F2" s="6"/>
      <c r="G2" s="6"/>
      <c r="H2" s="6"/>
      <c r="I2" s="6"/>
      <c r="J2" s="6"/>
      <c r="K2" s="7"/>
      <c r="L2" s="6"/>
      <c r="M2" s="6"/>
      <c r="N2" s="6"/>
      <c r="O2" s="6"/>
      <c r="P2" s="6"/>
      <c r="Q2" s="6"/>
    </row>
    <row r="3" spans="1:18" ht="13">
      <c r="A3" s="8" t="s">
        <v>4</v>
      </c>
      <c r="B3" s="8" t="s">
        <v>5</v>
      </c>
      <c r="C3" s="8" t="s">
        <v>6</v>
      </c>
      <c r="D3" s="8" t="s">
        <v>7</v>
      </c>
      <c r="E3" s="8" t="s">
        <v>8</v>
      </c>
      <c r="F3" s="8" t="s">
        <v>9</v>
      </c>
      <c r="G3" s="8" t="s">
        <v>10</v>
      </c>
      <c r="H3" s="8" t="s">
        <v>11</v>
      </c>
      <c r="I3" s="8" t="s">
        <v>12</v>
      </c>
      <c r="J3" s="8" t="s">
        <v>13</v>
      </c>
      <c r="K3" s="8" t="s">
        <v>14</v>
      </c>
      <c r="L3" s="8" t="s">
        <v>15</v>
      </c>
      <c r="M3" s="8" t="s">
        <v>16</v>
      </c>
      <c r="N3" s="8" t="s">
        <v>17</v>
      </c>
      <c r="O3" s="8" t="s">
        <v>18</v>
      </c>
      <c r="P3" s="8" t="s">
        <v>19</v>
      </c>
      <c r="Q3" s="8" t="s">
        <v>20</v>
      </c>
    </row>
    <row r="4" spans="1:18" s="4" customFormat="1" ht="12.5">
      <c r="A4" s="7" t="s">
        <v>21</v>
      </c>
      <c r="B4" s="7"/>
      <c r="C4" s="7"/>
      <c r="D4" s="6"/>
      <c r="E4" s="6"/>
      <c r="F4" s="6"/>
      <c r="G4" s="6"/>
      <c r="H4" s="6"/>
      <c r="I4" s="6"/>
      <c r="J4" s="6"/>
      <c r="K4" s="7"/>
      <c r="L4" s="6"/>
      <c r="M4" s="6"/>
      <c r="N4" s="6"/>
      <c r="O4" s="6"/>
      <c r="P4" s="6"/>
      <c r="Q4" s="6"/>
    </row>
    <row r="5" spans="1:18" s="4" customFormat="1" ht="14.5">
      <c r="A5" s="7" t="s">
        <v>22</v>
      </c>
      <c r="B5" s="7" t="s">
        <v>23</v>
      </c>
      <c r="C5" s="7" t="s">
        <v>24</v>
      </c>
      <c r="D5" s="6">
        <v>6</v>
      </c>
      <c r="E5" s="6">
        <v>12</v>
      </c>
      <c r="F5" s="6">
        <v>1</v>
      </c>
      <c r="G5" s="6" t="e">
        <f ca="1">_xll.BDP($A5,"PX_YEST_CLOSE",$A$1,$A$2)</f>
        <v>#NAME?</v>
      </c>
      <c r="H5" s="6">
        <v>57.886001586914063</v>
      </c>
      <c r="I5" s="6">
        <v>7.0983123779296884</v>
      </c>
      <c r="J5" s="6">
        <v>7.1880002021789551</v>
      </c>
      <c r="K5" s="7" t="s">
        <v>25</v>
      </c>
      <c r="L5" s="6">
        <v>0.96749997138977106</v>
      </c>
      <c r="M5" s="6" t="e">
        <f ca="1">_xll.BDP($A5,"PX_LAST",$A$1,$A$2)</f>
        <v>#NAME?</v>
      </c>
      <c r="N5" s="6">
        <v>50101020</v>
      </c>
      <c r="O5" s="6" t="e">
        <f ca="1">_xll.BDP($A5,"CHG_NET_YTD",$A$1,$A$2)</f>
        <v>#NAME?</v>
      </c>
      <c r="P5" s="6">
        <v>-8.2309370040893555</v>
      </c>
      <c r="Q5" s="6" t="e">
        <f ca="1">_xll.BDP($A5,"EQY_DVD_YLD_IND",$A$1,$A$2)</f>
        <v>#NAME?</v>
      </c>
      <c r="R5" s="9" t="e">
        <f ca="1">_xll.BDH(A5,"px_last","11/3/23","11/3/23")</f>
        <v>#NAME?</v>
      </c>
    </row>
    <row r="6" spans="1:18" s="4" customFormat="1" ht="14.5">
      <c r="A6" s="7" t="s">
        <v>26</v>
      </c>
      <c r="B6" s="7" t="s">
        <v>27</v>
      </c>
      <c r="C6" s="7" t="s">
        <v>24</v>
      </c>
      <c r="D6" s="6">
        <v>15</v>
      </c>
      <c r="E6" s="6">
        <v>4</v>
      </c>
      <c r="F6" s="6">
        <v>0</v>
      </c>
      <c r="G6" s="6" t="e">
        <f ca="1">_xll.BDP($A6,"PX_YEST_CLOSE",$A$1,$A$2)</f>
        <v>#NAME?</v>
      </c>
      <c r="H6" s="6">
        <v>27.403999328613281</v>
      </c>
      <c r="I6" s="6">
        <v>6.2088322639465332</v>
      </c>
      <c r="J6" s="6">
        <v>6.1440000534057617</v>
      </c>
      <c r="K6" s="7" t="s">
        <v>25</v>
      </c>
      <c r="L6" s="6">
        <v>0.36359998583793601</v>
      </c>
      <c r="M6" s="6" t="e">
        <f ca="1">_xll.BDP($A6,"PX_LAST",$A$1,$A$2)</f>
        <v>#NAME?</v>
      </c>
      <c r="N6" s="6">
        <v>50101020</v>
      </c>
      <c r="O6" s="6" t="e">
        <f ca="1">_xll.BDP($A6,"CHG_NET_YTD",$A$1,$A$2)</f>
        <v>#NAME?</v>
      </c>
      <c r="P6" s="6">
        <v>-7.271334171295166</v>
      </c>
      <c r="Q6" s="6" t="e">
        <f ca="1">_xll.BDP($A6,"EQY_DVD_YLD_IND",$A$1,$A$2)</f>
        <v>#NAME?</v>
      </c>
      <c r="R6" s="9" t="e">
        <f ca="1">_xll.BDH(A6,"px_last","11/3/23","11/3/23")</f>
        <v>#NAME?</v>
      </c>
    </row>
    <row r="7" spans="1:18" s="4" customFormat="1" ht="14.5">
      <c r="A7" s="7" t="s">
        <v>28</v>
      </c>
      <c r="B7" s="7" t="s">
        <v>29</v>
      </c>
      <c r="C7" s="7" t="s">
        <v>24</v>
      </c>
      <c r="D7" s="6">
        <v>11</v>
      </c>
      <c r="E7" s="6">
        <v>2</v>
      </c>
      <c r="F7" s="6">
        <v>0</v>
      </c>
      <c r="G7" s="6" t="e">
        <f ca="1">_xll.BDP($A7,"PX_YEST_CLOSE",$A$1,$A$2)</f>
        <v>#NAME?</v>
      </c>
      <c r="H7" s="6">
        <v>38.166999816894531</v>
      </c>
      <c r="I7" s="6">
        <v>3.919007301330566</v>
      </c>
      <c r="J7" s="6">
        <v>3.9830000400543213</v>
      </c>
      <c r="K7" s="7" t="s">
        <v>25</v>
      </c>
      <c r="L7" s="6">
        <v>0.30000001192092901</v>
      </c>
      <c r="M7" s="6" t="e">
        <f ca="1">_xll.BDP($A7,"PX_LAST",$A$1,$A$2)</f>
        <v>#NAME?</v>
      </c>
      <c r="N7" s="6">
        <v>50101020</v>
      </c>
      <c r="O7" s="6" t="e">
        <f ca="1">_xll.BDP($A7,"CHG_NET_YTD",$A$1,$A$2)</f>
        <v>#NAME?</v>
      </c>
      <c r="P7" s="6">
        <v>1.390728712081909</v>
      </c>
      <c r="Q7" s="6" t="e">
        <f ca="1">_xll.BDP($A7,"EQY_DVD_YLD_IND",$A$1,$A$2)</f>
        <v>#NAME?</v>
      </c>
      <c r="R7" s="9" t="e">
        <f ca="1">_xll.BDH(A7,"px_last","11/3/23","11/3/23")</f>
        <v>#NAME?</v>
      </c>
    </row>
    <row r="8" spans="1:18" s="4" customFormat="1" ht="14.5">
      <c r="A8" s="7" t="s">
        <v>30</v>
      </c>
      <c r="B8" s="7" t="s">
        <v>31</v>
      </c>
      <c r="C8" s="7" t="s">
        <v>24</v>
      </c>
      <c r="D8" s="6">
        <v>2</v>
      </c>
      <c r="E8" s="6">
        <v>6</v>
      </c>
      <c r="F8" s="6">
        <v>2</v>
      </c>
      <c r="G8" s="6" t="e">
        <f ca="1">_xll.BDP($A8,"PX_YEST_CLOSE",$A$1,$A$2)</f>
        <v>#NAME?</v>
      </c>
      <c r="H8" s="6">
        <v>70.305999755859375</v>
      </c>
      <c r="I8" s="6">
        <v>6.1460952758789063</v>
      </c>
      <c r="J8" s="6">
        <v>5.8689999580383301</v>
      </c>
      <c r="K8" s="7" t="s">
        <v>25</v>
      </c>
      <c r="L8" s="6">
        <v>0.77600002288818404</v>
      </c>
      <c r="M8" s="6" t="e">
        <f ca="1">_xll.BDP($A8,"PX_LAST",$A$1,$A$2)</f>
        <v>#NAME?</v>
      </c>
      <c r="N8" s="6">
        <v>50201030</v>
      </c>
      <c r="O8" s="6" t="e">
        <f ca="1">_xll.BDP($A8,"CHG_NET_YTD",$A$1,$A$2)</f>
        <v>#NAME?</v>
      </c>
      <c r="P8" s="6">
        <v>-27.620782852172852</v>
      </c>
      <c r="Q8" s="6" t="e">
        <f ca="1">_xll.BDP($A8,"EQY_DVD_YLD_IND",$A$1,$A$2)</f>
        <v>#NAME?</v>
      </c>
      <c r="R8" s="9" t="e">
        <f ca="1">_xll.BDH(A8,"px_last","11/3/23","11/3/23")</f>
        <v>#NAME?</v>
      </c>
    </row>
    <row r="9" spans="1:18" s="4" customFormat="1" ht="14.5">
      <c r="A9" s="7" t="s">
        <v>32</v>
      </c>
      <c r="B9" s="7" t="s">
        <v>33</v>
      </c>
      <c r="C9" s="7" t="s">
        <v>24</v>
      </c>
      <c r="D9" s="6">
        <v>16</v>
      </c>
      <c r="E9" s="6">
        <v>2</v>
      </c>
      <c r="F9" s="6">
        <v>1</v>
      </c>
      <c r="G9" s="6" t="e">
        <f ca="1">_xll.BDP($A9,"PX_YEST_CLOSE",$A$1,$A$2)</f>
        <v>#NAME?</v>
      </c>
      <c r="H9" s="6">
        <v>72.820999145507813</v>
      </c>
      <c r="I9" s="6">
        <v>3.589375257492065</v>
      </c>
      <c r="J9" s="6">
        <v>3.6440000534057622</v>
      </c>
      <c r="K9" s="7" t="s">
        <v>25</v>
      </c>
      <c r="L9" s="6">
        <v>0.5</v>
      </c>
      <c r="M9" s="6" t="e">
        <f ca="1">_xll.BDP($A9,"PX_LAST",$A$1,$A$2)</f>
        <v>#NAME?</v>
      </c>
      <c r="N9" s="6">
        <v>50102010</v>
      </c>
      <c r="O9" s="6" t="e">
        <f ca="1">_xll.BDP($A9,"CHG_NET_YTD",$A$1,$A$2)</f>
        <v>#NAME?</v>
      </c>
      <c r="P9" s="6">
        <v>-12.071954727172852</v>
      </c>
      <c r="Q9" s="6" t="e">
        <f ca="1">_xll.BDP($A9,"EQY_DVD_YLD_IND",$A$1,$A$2)</f>
        <v>#NAME?</v>
      </c>
      <c r="R9" s="9" t="e">
        <f ca="1">_xll.BDH(A9,"px_last","11/3/23","11/3/23")</f>
        <v>#NAME?</v>
      </c>
    </row>
    <row r="10" spans="1:18" s="4" customFormat="1" ht="14.5">
      <c r="A10" s="7" t="s">
        <v>34</v>
      </c>
      <c r="B10" s="7" t="s">
        <v>35</v>
      </c>
      <c r="C10" s="7" t="s">
        <v>36</v>
      </c>
      <c r="D10" s="6">
        <v>8</v>
      </c>
      <c r="E10" s="6">
        <v>1</v>
      </c>
      <c r="F10" s="6">
        <v>0</v>
      </c>
      <c r="G10" s="6" t="e">
        <f ca="1">_xll.BDP($A10,"PX_YEST_CLOSE",$A$1,$A$2)</f>
        <v>#NAME?</v>
      </c>
      <c r="H10" s="6">
        <v>28.687999725341797</v>
      </c>
      <c r="I10" s="6">
        <v>2.5791854858398442</v>
      </c>
      <c r="J10" s="6">
        <v>3.1170001029968262</v>
      </c>
      <c r="K10" s="7" t="s">
        <v>25</v>
      </c>
      <c r="L10" s="6">
        <v>0.153081304695423</v>
      </c>
      <c r="M10" s="6" t="e">
        <f ca="1">_xll.BDP($A10,"PX_LAST",$A$1,$A$2)</f>
        <v>#NAME?</v>
      </c>
      <c r="N10" s="6">
        <v>25302020</v>
      </c>
      <c r="O10" s="6" t="e">
        <f ca="1">_xll.BDP($A10,"CHG_NET_YTD",$A$1,$A$2)</f>
        <v>#NAME?</v>
      </c>
      <c r="P10" s="6">
        <v>-31.605415344238281</v>
      </c>
      <c r="Q10" s="6" t="e">
        <f ca="1">_xll.BDP($A10,"EQY_DVD_YLD_IND",$A$1,$A$2)</f>
        <v>#NAME?</v>
      </c>
      <c r="R10" s="9" t="e">
        <f ca="1">_xll.BDH(A10,"px_last","11/3/23","11/3/23")</f>
        <v>#NAME?</v>
      </c>
    </row>
    <row r="11" spans="1:18" s="4" customFormat="1" ht="14.5">
      <c r="A11" s="7" t="s">
        <v>37</v>
      </c>
      <c r="B11" s="7" t="s">
        <v>38</v>
      </c>
      <c r="C11" s="7" t="s">
        <v>36</v>
      </c>
      <c r="D11" s="6">
        <v>6</v>
      </c>
      <c r="E11" s="6">
        <v>0</v>
      </c>
      <c r="F11" s="6">
        <v>0</v>
      </c>
      <c r="G11" s="6" t="e">
        <f ca="1">_xll.BDP($A11,"PX_YEST_CLOSE",$A$1,$A$2)</f>
        <v>#NAME?</v>
      </c>
      <c r="H11" s="6">
        <v>88.666999816894531</v>
      </c>
      <c r="I11" s="6">
        <v>1.3762903213500981</v>
      </c>
      <c r="J11" s="6">
        <v>1.654999971389771</v>
      </c>
      <c r="K11" s="7" t="s">
        <v>25</v>
      </c>
      <c r="L11" s="6">
        <v>0.21999999880790702</v>
      </c>
      <c r="M11" s="6" t="e">
        <f ca="1">_xll.BDP($A11,"PX_LAST",$A$1,$A$2)</f>
        <v>#NAME?</v>
      </c>
      <c r="N11" s="6">
        <v>25101010</v>
      </c>
      <c r="O11" s="6" t="e">
        <f ca="1">_xll.BDP($A11,"CHG_NET_YTD",$A$1,$A$2)</f>
        <v>#NAME?</v>
      </c>
      <c r="P11" s="6">
        <v>4.3066873550415039</v>
      </c>
      <c r="Q11" s="6" t="e">
        <f ca="1">_xll.BDP($A11,"EQY_DVD_YLD_IND",$A$1,$A$2)</f>
        <v>#NAME?</v>
      </c>
      <c r="R11" s="9" t="e">
        <f ca="1">_xll.BDH(A11,"px_last","11/3/23","11/3/23")</f>
        <v>#NAME?</v>
      </c>
    </row>
    <row r="12" spans="1:18" s="4" customFormat="1" ht="14.5">
      <c r="A12" s="7" t="s">
        <v>39</v>
      </c>
      <c r="B12" s="7" t="s">
        <v>40</v>
      </c>
      <c r="C12" s="7" t="s">
        <v>36</v>
      </c>
      <c r="D12" s="6">
        <v>9</v>
      </c>
      <c r="E12" s="6">
        <v>5</v>
      </c>
      <c r="F12" s="6">
        <v>0</v>
      </c>
      <c r="G12" s="6" t="e">
        <f ca="1">_xll.BDP($A12,"PX_YEST_CLOSE",$A$1,$A$2)</f>
        <v>#NAME?</v>
      </c>
      <c r="H12" s="6">
        <v>100.11499786376953</v>
      </c>
      <c r="I12" s="6">
        <v>0.295122981071472</v>
      </c>
      <c r="J12" s="6">
        <v>0.28369998931884804</v>
      </c>
      <c r="K12" s="7" t="s">
        <v>25</v>
      </c>
      <c r="L12" s="6">
        <v>7.0799998939037004E-2</v>
      </c>
      <c r="M12" s="6" t="e">
        <f ca="1">_xll.BDP($A12,"PX_LAST",$A$1,$A$2)</f>
        <v>#NAME?</v>
      </c>
      <c r="N12" s="6">
        <v>25503030</v>
      </c>
      <c r="O12" s="6" t="e">
        <f ca="1">_xll.BDP($A12,"CHG_NET_YTD",$A$1,$A$2)</f>
        <v>#NAME?</v>
      </c>
      <c r="P12" s="6">
        <v>21.176912307739258</v>
      </c>
      <c r="Q12" s="6" t="e">
        <f ca="1">_xll.BDP($A12,"EQY_DVD_YLD_IND",$A$1,$A$2)</f>
        <v>#NAME?</v>
      </c>
      <c r="R12" s="9" t="e">
        <f ca="1">_xll.BDH(A12,"px_last","11/3/23","11/3/23")</f>
        <v>#NAME?</v>
      </c>
    </row>
    <row r="13" spans="1:18" s="4" customFormat="1" ht="14.5">
      <c r="A13" s="7" t="s">
        <v>41</v>
      </c>
      <c r="B13" s="7" t="s">
        <v>42</v>
      </c>
      <c r="C13" s="7" t="s">
        <v>36</v>
      </c>
      <c r="D13" s="6">
        <v>3</v>
      </c>
      <c r="E13" s="6">
        <v>4</v>
      </c>
      <c r="F13" s="6">
        <v>0</v>
      </c>
      <c r="G13" s="6" t="e">
        <f ca="1">_xll.BDP($A13,"PX_YEST_CLOSE",$A$1,$A$2)</f>
        <v>#NAME?</v>
      </c>
      <c r="H13" s="6">
        <v>68.570999145507813</v>
      </c>
      <c r="I13" s="6">
        <v>1.8474043607711792</v>
      </c>
      <c r="J13" s="6">
        <v>1.873000025749207</v>
      </c>
      <c r="K13" s="7" t="s">
        <v>25</v>
      </c>
      <c r="L13" s="6">
        <v>0</v>
      </c>
      <c r="M13" s="6" t="e">
        <f ca="1">_xll.BDP($A13,"PX_LAST",$A$1,$A$2)</f>
        <v>#NAME?</v>
      </c>
      <c r="N13" s="6">
        <v>25301040</v>
      </c>
      <c r="O13" s="6" t="e">
        <f ca="1">_xll.BDP($A13,"CHG_NET_YTD",$A$1,$A$2)</f>
        <v>#NAME?</v>
      </c>
      <c r="P13" s="6">
        <v>-5.1515660285949707</v>
      </c>
      <c r="Q13" s="6" t="e">
        <f ca="1">_xll.BDP($A13,"EQY_DVD_YLD_IND",$A$1,$A$2)</f>
        <v>#NAME?</v>
      </c>
      <c r="R13" s="9" t="e">
        <f ca="1">_xll.BDH(A13,"px_last","11/3/23","11/3/23")</f>
        <v>#NAME?</v>
      </c>
    </row>
    <row r="14" spans="1:18" s="4" customFormat="1" ht="14.5">
      <c r="A14" s="7" t="s">
        <v>43</v>
      </c>
      <c r="B14" s="7" t="s">
        <v>44</v>
      </c>
      <c r="C14" s="7" t="s">
        <v>36</v>
      </c>
      <c r="D14" s="6">
        <v>20</v>
      </c>
      <c r="E14" s="6">
        <v>12</v>
      </c>
      <c r="F14" s="6">
        <v>1</v>
      </c>
      <c r="G14" s="6" t="e">
        <f ca="1">_xll.BDP($A14,"PX_YEST_CLOSE",$A$1,$A$2)</f>
        <v>#NAME?</v>
      </c>
      <c r="H14" s="6">
        <v>105.48600006103516</v>
      </c>
      <c r="I14" s="6">
        <v>3.2468278408050542</v>
      </c>
      <c r="J14" s="6">
        <v>3.1970000267028809</v>
      </c>
      <c r="K14" s="7" t="s">
        <v>25</v>
      </c>
      <c r="L14" s="6">
        <v>0.73767101598858809</v>
      </c>
      <c r="M14" s="6" t="e">
        <f ca="1">_xll.BDP($A14,"PX_LAST",$A$1,$A$2)</f>
        <v>#NAME?</v>
      </c>
      <c r="N14" s="6">
        <v>25301040</v>
      </c>
      <c r="O14" s="6" t="e">
        <f ca="1">_xll.BDP($A14,"CHG_NET_YTD",$A$1,$A$2)</f>
        <v>#NAME?</v>
      </c>
      <c r="P14" s="6">
        <v>5.8353323936462402</v>
      </c>
      <c r="Q14" s="6" t="e">
        <f ca="1">_xll.BDP($A14,"EQY_DVD_YLD_IND",$A$1,$A$2)</f>
        <v>#NAME?</v>
      </c>
      <c r="R14" s="9" t="e">
        <f ca="1">_xll.BDH(A14,"px_last","11/3/23","11/3/23")</f>
        <v>#NAME?</v>
      </c>
    </row>
    <row r="15" spans="1:18" s="4" customFormat="1" ht="14.5">
      <c r="A15" s="7" t="s">
        <v>45</v>
      </c>
      <c r="B15" s="7" t="s">
        <v>46</v>
      </c>
      <c r="C15" s="7" t="s">
        <v>36</v>
      </c>
      <c r="D15" s="6">
        <v>19</v>
      </c>
      <c r="E15" s="6">
        <v>2</v>
      </c>
      <c r="F15" s="6">
        <v>0</v>
      </c>
      <c r="G15" s="6" t="e">
        <f ca="1">_xll.BDP($A15,"PX_YEST_CLOSE",$A$1,$A$2)</f>
        <v>#NAME?</v>
      </c>
      <c r="H15" s="6">
        <v>139.22200012207031</v>
      </c>
      <c r="I15" s="6">
        <v>0.71118140220642101</v>
      </c>
      <c r="J15" s="6">
        <v>0.73769998550415006</v>
      </c>
      <c r="K15" s="7" t="s">
        <v>25</v>
      </c>
      <c r="L15" s="6">
        <v>0.18000000715255701</v>
      </c>
      <c r="M15" s="6" t="e">
        <f ca="1">_xll.BDP($A15,"PX_LAST",$A$1,$A$2)</f>
        <v>#NAME?</v>
      </c>
      <c r="N15" s="6">
        <v>25202010</v>
      </c>
      <c r="O15" s="6" t="e">
        <f ca="1">_xll.BDP($A15,"CHG_NET_YTD",$A$1,$A$2)</f>
        <v>#NAME?</v>
      </c>
      <c r="P15" s="6">
        <v>-1.9277395009994511</v>
      </c>
      <c r="Q15" s="6" t="e">
        <f ca="1">_xll.BDP($A15,"EQY_DVD_YLD_IND",$A$1,$A$2)</f>
        <v>#NAME?</v>
      </c>
      <c r="R15" s="9" t="e">
        <f ca="1">_xll.BDH(A15,"px_last","11/3/23","11/3/23")</f>
        <v>#NAME?</v>
      </c>
    </row>
    <row r="16" spans="1:18" s="4" customFormat="1" ht="14.5">
      <c r="A16" s="7" t="s">
        <v>47</v>
      </c>
      <c r="B16" s="7" t="s">
        <v>48</v>
      </c>
      <c r="C16" s="7" t="s">
        <v>36</v>
      </c>
      <c r="D16" s="6">
        <v>4</v>
      </c>
      <c r="E16" s="6">
        <v>2</v>
      </c>
      <c r="F16" s="6">
        <v>0</v>
      </c>
      <c r="G16" s="6" t="e">
        <f ca="1">_xll.BDP($A16,"PX_YEST_CLOSE",$A$1,$A$2)</f>
        <v>#NAME?</v>
      </c>
      <c r="H16" s="6">
        <v>28.5</v>
      </c>
      <c r="I16" s="6">
        <v>4.1163697242736816</v>
      </c>
      <c r="J16" s="6">
        <v>4.2350001335144043</v>
      </c>
      <c r="K16" s="7" t="s">
        <v>25</v>
      </c>
      <c r="L16" s="6">
        <v>0.23700000345706901</v>
      </c>
      <c r="M16" s="6" t="e">
        <f ca="1">_xll.BDP($A16,"PX_LAST",$A$1,$A$2)</f>
        <v>#NAME?</v>
      </c>
      <c r="N16" s="6">
        <v>25504060</v>
      </c>
      <c r="O16" s="6" t="e">
        <f ca="1">_xll.BDP($A16,"CHG_NET_YTD",$A$1,$A$2)</f>
        <v>#NAME?</v>
      </c>
      <c r="P16" s="6">
        <v>0.21758548915386203</v>
      </c>
      <c r="Q16" s="6" t="e">
        <f ca="1">_xll.BDP($A16,"EQY_DVD_YLD_IND",$A$1,$A$2)</f>
        <v>#NAME?</v>
      </c>
      <c r="R16" s="9" t="e">
        <f ca="1">_xll.BDH(A16,"px_last","11/3/23","11/3/23")</f>
        <v>#NAME?</v>
      </c>
    </row>
    <row r="17" spans="1:18" s="4" customFormat="1" ht="14.5">
      <c r="A17" s="7" t="s">
        <v>49</v>
      </c>
      <c r="B17" s="7" t="s">
        <v>50</v>
      </c>
      <c r="C17" s="7" t="s">
        <v>36</v>
      </c>
      <c r="D17" s="6">
        <v>8</v>
      </c>
      <c r="E17" s="6">
        <v>0</v>
      </c>
      <c r="F17" s="6">
        <v>0</v>
      </c>
      <c r="G17" s="6" t="e">
        <f ca="1">_xll.BDP($A17,"PX_YEST_CLOSE",$A$1,$A$2)</f>
        <v>#NAME?</v>
      </c>
      <c r="H17" s="6">
        <v>49.5</v>
      </c>
      <c r="I17" s="6">
        <v>0.6990969181060791</v>
      </c>
      <c r="J17" s="6">
        <v>0.97079998254776012</v>
      </c>
      <c r="K17" s="7" t="s">
        <v>25</v>
      </c>
      <c r="L17" s="6">
        <v>8.0473198201284013E-2</v>
      </c>
      <c r="M17" s="6" t="e">
        <f ca="1">_xll.BDP($A17,"PX_LAST",$A$1,$A$2)</f>
        <v>#NAME?</v>
      </c>
      <c r="N17" s="6">
        <v>25202010</v>
      </c>
      <c r="O17" s="6" t="e">
        <f ca="1">_xll.BDP($A17,"CHG_NET_YTD",$A$1,$A$2)</f>
        <v>#NAME?</v>
      </c>
      <c r="P17" s="6">
        <v>3.0312190055847168</v>
      </c>
      <c r="Q17" s="6" t="e">
        <f ca="1">_xll.BDP($A17,"EQY_DVD_YLD_IND",$A$1,$A$2)</f>
        <v>#NAME?</v>
      </c>
      <c r="R17" s="9" t="e">
        <f ca="1">_xll.BDH(A17,"px_last","11/3/23","11/3/23")</f>
        <v>#NAME?</v>
      </c>
    </row>
    <row r="18" spans="1:18" s="4" customFormat="1" ht="14.5">
      <c r="A18" s="7" t="s">
        <v>51</v>
      </c>
      <c r="B18" s="7" t="s">
        <v>52</v>
      </c>
      <c r="C18" s="7" t="s">
        <v>36</v>
      </c>
      <c r="D18" s="6">
        <v>7</v>
      </c>
      <c r="E18" s="6">
        <v>5</v>
      </c>
      <c r="F18" s="6">
        <v>1</v>
      </c>
      <c r="G18" s="6" t="e">
        <f ca="1">_xll.BDP($A18,"PX_YEST_CLOSE",$A$1,$A$2)</f>
        <v>#NAME?</v>
      </c>
      <c r="H18" s="6">
        <v>180.69999694824219</v>
      </c>
      <c r="I18" s="6">
        <v>4.764864444732666</v>
      </c>
      <c r="J18" s="6">
        <v>4.9060001373291025</v>
      </c>
      <c r="K18" s="7" t="s">
        <v>25</v>
      </c>
      <c r="L18" s="6">
        <v>1.7250000238418579</v>
      </c>
      <c r="M18" s="6" t="e">
        <f ca="1">_xll.BDP($A18,"PX_LAST",$A$1,$A$2)</f>
        <v>#NAME?</v>
      </c>
      <c r="N18" s="6">
        <v>25503030</v>
      </c>
      <c r="O18" s="6" t="e">
        <f ca="1">_xll.BDP($A18,"CHG_NET_YTD",$A$1,$A$2)</f>
        <v>#NAME?</v>
      </c>
      <c r="P18" s="6">
        <v>2.3392210006713872</v>
      </c>
      <c r="Q18" s="6" t="e">
        <f ca="1">_xll.BDP($A18,"EQY_DVD_YLD_IND",$A$1,$A$2)</f>
        <v>#NAME?</v>
      </c>
      <c r="R18" s="9" t="e">
        <f ca="1">_xll.BDH(A18,"px_last","11/3/23","11/3/23")</f>
        <v>#NAME?</v>
      </c>
    </row>
    <row r="19" spans="1:18" s="4" customFormat="1" ht="14.5">
      <c r="A19" s="7" t="s">
        <v>53</v>
      </c>
      <c r="B19" s="7" t="s">
        <v>54</v>
      </c>
      <c r="C19" s="7" t="s">
        <v>36</v>
      </c>
      <c r="D19" s="6">
        <v>11</v>
      </c>
      <c r="E19" s="6">
        <v>10</v>
      </c>
      <c r="F19" s="6">
        <v>1</v>
      </c>
      <c r="G19" s="6" t="e">
        <f ca="1">_xll.BDP($A19,"PX_YEST_CLOSE",$A$1,$A$2)</f>
        <v>#NAME?</v>
      </c>
      <c r="H19" s="6">
        <v>88.787002563476563</v>
      </c>
      <c r="I19" s="6">
        <v>3.4414770603179932</v>
      </c>
      <c r="J19" s="6">
        <v>3.586999893188477</v>
      </c>
      <c r="K19" s="7" t="s">
        <v>25</v>
      </c>
      <c r="L19" s="6">
        <v>0.61696121119201208</v>
      </c>
      <c r="M19" s="6" t="e">
        <f ca="1">_xll.BDP($A19,"PX_LAST",$A$1,$A$2)</f>
        <v>#NAME?</v>
      </c>
      <c r="N19" s="6">
        <v>25101010</v>
      </c>
      <c r="O19" s="6" t="e">
        <f ca="1">_xll.BDP($A19,"CHG_NET_YTD",$A$1,$A$2)</f>
        <v>#NAME?</v>
      </c>
      <c r="P19" s="6">
        <v>-3.8522224426269531</v>
      </c>
      <c r="Q19" s="6" t="e">
        <f ca="1">_xll.BDP($A19,"EQY_DVD_YLD_IND",$A$1,$A$2)</f>
        <v>#NAME?</v>
      </c>
      <c r="R19" s="9" t="e">
        <f ca="1">_xll.BDH(A19,"px_last","11/3/23","11/3/23")</f>
        <v>#NAME?</v>
      </c>
    </row>
    <row r="20" spans="1:18" s="4" customFormat="1" ht="14.5">
      <c r="A20" s="7" t="s">
        <v>55</v>
      </c>
      <c r="B20" s="7" t="s">
        <v>56</v>
      </c>
      <c r="C20" s="7" t="s">
        <v>36</v>
      </c>
      <c r="D20" s="6">
        <v>13</v>
      </c>
      <c r="E20" s="6">
        <v>1</v>
      </c>
      <c r="F20" s="6">
        <v>0</v>
      </c>
      <c r="G20" s="6" t="e">
        <f ca="1">_xll.BDP($A20,"PX_YEST_CLOSE",$A$1,$A$2)</f>
        <v>#NAME?</v>
      </c>
      <c r="H20" s="6">
        <v>52.209999084472656</v>
      </c>
      <c r="I20" s="6">
        <v>2.2405178546905522</v>
      </c>
      <c r="J20" s="6">
        <v>2.2709999084472661</v>
      </c>
      <c r="K20" s="7" t="s">
        <v>25</v>
      </c>
      <c r="L20" s="6">
        <v>0.24946692591577802</v>
      </c>
      <c r="M20" s="6" t="e">
        <f ca="1">_xll.BDP($A20,"PX_LAST",$A$1,$A$2)</f>
        <v>#NAME?</v>
      </c>
      <c r="N20" s="6">
        <v>25203010</v>
      </c>
      <c r="O20" s="6" t="e">
        <f ca="1">_xll.BDP($A20,"CHG_NET_YTD",$A$1,$A$2)</f>
        <v>#NAME?</v>
      </c>
      <c r="P20" s="6">
        <v>22.491897583007813</v>
      </c>
      <c r="Q20" s="6" t="e">
        <f ca="1">_xll.BDP($A20,"EQY_DVD_YLD_IND",$A$1,$A$2)</f>
        <v>#NAME?</v>
      </c>
      <c r="R20" s="9" t="e">
        <f ca="1">_xll.BDH(A20,"px_last","11/3/23","11/3/23")</f>
        <v>#NAME?</v>
      </c>
    </row>
    <row r="21" spans="1:18" s="4" customFormat="1" ht="14.5">
      <c r="A21" s="7" t="s">
        <v>57</v>
      </c>
      <c r="B21" s="7" t="s">
        <v>58</v>
      </c>
      <c r="C21" s="7" t="s">
        <v>36</v>
      </c>
      <c r="D21" s="6">
        <v>2</v>
      </c>
      <c r="E21" s="6">
        <v>9</v>
      </c>
      <c r="F21" s="6">
        <v>2</v>
      </c>
      <c r="G21" s="6" t="e">
        <f ca="1">_xll.BDP($A21,"PX_YEST_CLOSE",$A$1,$A$2)</f>
        <v>#NAME?</v>
      </c>
      <c r="H21" s="6">
        <v>17.030000686645508</v>
      </c>
      <c r="I21" s="6"/>
      <c r="J21" s="6"/>
      <c r="K21" s="7" t="s">
        <v>59</v>
      </c>
      <c r="L21" s="6">
        <v>0</v>
      </c>
      <c r="M21" s="6" t="e">
        <f ca="1">_xll.BDP($A21,"PX_LAST",$A$1,$A$2)</f>
        <v>#NAME?</v>
      </c>
      <c r="N21" s="6">
        <v>25203010</v>
      </c>
      <c r="O21" s="6" t="e">
        <f ca="1">_xll.BDP($A21,"CHG_NET_YTD",$A$1,$A$2)</f>
        <v>#NAME?</v>
      </c>
      <c r="P21" s="6">
        <v>-40.946842193603516</v>
      </c>
      <c r="Q21" s="6" t="e">
        <f ca="1">_xll.BDP($A21,"EQY_DVD_YLD_IND",$A$1,$A$2)</f>
        <v>#NAME?</v>
      </c>
      <c r="R21" s="9" t="e">
        <f ca="1">_xll.BDH(A21,"px_last","11/3/23","11/3/23")</f>
        <v>#NAME?</v>
      </c>
    </row>
    <row r="22" spans="1:18" s="4" customFormat="1" ht="14.5">
      <c r="A22" s="7" t="s">
        <v>60</v>
      </c>
      <c r="B22" s="7" t="s">
        <v>61</v>
      </c>
      <c r="C22" s="7" t="s">
        <v>36</v>
      </c>
      <c r="D22" s="6">
        <v>4</v>
      </c>
      <c r="E22" s="6">
        <v>4</v>
      </c>
      <c r="F22" s="6">
        <v>1</v>
      </c>
      <c r="G22" s="6" t="e">
        <f ca="1">_xll.BDP($A22,"PX_YEST_CLOSE",$A$1,$A$2)</f>
        <v>#NAME?</v>
      </c>
      <c r="H22" s="6">
        <v>32.125</v>
      </c>
      <c r="I22" s="6"/>
      <c r="J22" s="6">
        <v>0</v>
      </c>
      <c r="K22" s="7" t="s">
        <v>59</v>
      </c>
      <c r="L22" s="6">
        <v>0</v>
      </c>
      <c r="M22" s="6" t="e">
        <f ca="1">_xll.BDP($A22,"PX_LAST",$A$1,$A$2)</f>
        <v>#NAME?</v>
      </c>
      <c r="N22" s="6">
        <v>25504010</v>
      </c>
      <c r="O22" s="6" t="e">
        <f ca="1">_xll.BDP($A22,"CHG_NET_YTD",$A$1,$A$2)</f>
        <v>#NAME?</v>
      </c>
      <c r="P22" s="6">
        <v>-50.263992309570313</v>
      </c>
      <c r="Q22" s="6" t="e">
        <f ca="1">_xll.BDP($A22,"EQY_DVD_YLD_IND",$A$1,$A$2)</f>
        <v>#NAME?</v>
      </c>
      <c r="R22" s="9" t="e">
        <f ca="1">_xll.BDH(A22,"px_last","11/3/23","11/3/23")</f>
        <v>#NAME?</v>
      </c>
    </row>
    <row r="23" spans="1:18" s="4" customFormat="1" ht="14.5">
      <c r="A23" s="7" t="s">
        <v>62</v>
      </c>
      <c r="B23" s="7" t="s">
        <v>63</v>
      </c>
      <c r="C23" s="7" t="s">
        <v>36</v>
      </c>
      <c r="D23" s="6">
        <v>9</v>
      </c>
      <c r="E23" s="6">
        <v>0</v>
      </c>
      <c r="F23" s="6">
        <v>0</v>
      </c>
      <c r="G23" s="6" t="e">
        <f ca="1">_xll.BDP($A23,"PX_YEST_CLOSE",$A$1,$A$2)</f>
        <v>#NAME?</v>
      </c>
      <c r="H23" s="6">
        <v>39.25</v>
      </c>
      <c r="I23" s="6">
        <v>1.568012595176697</v>
      </c>
      <c r="J23" s="6">
        <v>1.6180000305175781</v>
      </c>
      <c r="K23" s="7" t="s">
        <v>25</v>
      </c>
      <c r="L23" s="6">
        <v>0.10000000149011601</v>
      </c>
      <c r="M23" s="6" t="e">
        <f ca="1">_xll.BDP($A23,"PX_LAST",$A$1,$A$2)</f>
        <v>#NAME?</v>
      </c>
      <c r="N23" s="6">
        <v>25504040</v>
      </c>
      <c r="O23" s="6" t="e">
        <f ca="1">_xll.BDP($A23,"CHG_NET_YTD",$A$1,$A$2)</f>
        <v>#NAME?</v>
      </c>
      <c r="P23" s="6">
        <v>-34.807056427001953</v>
      </c>
      <c r="Q23" s="6" t="e">
        <f ca="1">_xll.BDP($A23,"EQY_DVD_YLD_IND",$A$1,$A$2)</f>
        <v>#NAME?</v>
      </c>
      <c r="R23" s="9" t="e">
        <f ca="1">_xll.BDH(A23,"px_last","11/3/23","11/3/23")</f>
        <v>#NAME?</v>
      </c>
    </row>
    <row r="24" spans="1:18" s="4" customFormat="1" ht="14.5">
      <c r="A24" s="7" t="s">
        <v>64</v>
      </c>
      <c r="B24" s="7" t="s">
        <v>65</v>
      </c>
      <c r="C24" s="7" t="s">
        <v>66</v>
      </c>
      <c r="D24" s="6">
        <v>1</v>
      </c>
      <c r="E24" s="6">
        <v>3</v>
      </c>
      <c r="F24" s="6">
        <v>0</v>
      </c>
      <c r="G24" s="6" t="e">
        <f ca="1">_xll.BDP($A24,"PX_YEST_CLOSE",$A$1,$A$2)</f>
        <v>#NAME?</v>
      </c>
      <c r="H24" s="6">
        <v>38.75</v>
      </c>
      <c r="I24" s="6">
        <v>4.2529988288879395</v>
      </c>
      <c r="J24" s="6">
        <v>4.2690000534057617</v>
      </c>
      <c r="K24" s="7" t="s">
        <v>25</v>
      </c>
      <c r="L24" s="6">
        <v>0.37999999523162803</v>
      </c>
      <c r="M24" s="6" t="e">
        <f ca="1">_xll.BDP($A24,"PX_LAST",$A$1,$A$2)</f>
        <v>#NAME?</v>
      </c>
      <c r="N24" s="6">
        <v>30101030</v>
      </c>
      <c r="O24" s="6" t="e">
        <f ca="1">_xll.BDP($A24,"CHG_NET_YTD",$A$1,$A$2)</f>
        <v>#NAME?</v>
      </c>
      <c r="P24" s="6">
        <v>3.120609045028687</v>
      </c>
      <c r="Q24" s="6" t="e">
        <f ca="1">_xll.BDP($A24,"EQY_DVD_YLD_IND",$A$1,$A$2)</f>
        <v>#NAME?</v>
      </c>
      <c r="R24" s="9" t="e">
        <f ca="1">_xll.BDH(A24,"px_last","11/3/23","11/3/23")</f>
        <v>#NAME?</v>
      </c>
    </row>
    <row r="25" spans="1:18" s="4" customFormat="1" ht="14.5">
      <c r="A25" s="7" t="s">
        <v>67</v>
      </c>
      <c r="B25" s="7" t="s">
        <v>68</v>
      </c>
      <c r="C25" s="7" t="s">
        <v>66</v>
      </c>
      <c r="D25" s="6">
        <v>5</v>
      </c>
      <c r="E25" s="6">
        <v>2</v>
      </c>
      <c r="F25" s="6">
        <v>1</v>
      </c>
      <c r="G25" s="6" t="e">
        <f ca="1">_xll.BDP($A25,"PX_YEST_CLOSE",$A$1,$A$2)</f>
        <v>#NAME?</v>
      </c>
      <c r="H25" s="6">
        <v>43.285999298095703</v>
      </c>
      <c r="I25" s="6">
        <v>1.840645551681519</v>
      </c>
      <c r="J25" s="6">
        <v>1.842000007629395</v>
      </c>
      <c r="K25" s="7" t="s">
        <v>25</v>
      </c>
      <c r="L25" s="6">
        <v>0.18299999833107</v>
      </c>
      <c r="M25" s="6" t="e">
        <f ca="1">_xll.BDP($A25,"PX_LAST",$A$1,$A$2)</f>
        <v>#NAME?</v>
      </c>
      <c r="N25" s="6">
        <v>30101030</v>
      </c>
      <c r="O25" s="6" t="e">
        <f ca="1">_xll.BDP($A25,"CHG_NET_YTD",$A$1,$A$2)</f>
        <v>#NAME?</v>
      </c>
      <c r="P25" s="6">
        <v>11.217049598693848</v>
      </c>
      <c r="Q25" s="6" t="e">
        <f ca="1">_xll.BDP($A25,"EQY_DVD_YLD_IND",$A$1,$A$2)</f>
        <v>#NAME?</v>
      </c>
      <c r="R25" s="9" t="e">
        <f ca="1">_xll.BDH(A25,"px_last","11/3/23","11/3/23")</f>
        <v>#NAME?</v>
      </c>
    </row>
    <row r="26" spans="1:18" s="4" customFormat="1" ht="14.5">
      <c r="A26" s="7" t="s">
        <v>69</v>
      </c>
      <c r="B26" s="7" t="s">
        <v>70</v>
      </c>
      <c r="C26" s="7" t="s">
        <v>66</v>
      </c>
      <c r="D26" s="6">
        <v>1</v>
      </c>
      <c r="E26" s="6">
        <v>10</v>
      </c>
      <c r="F26" s="6">
        <v>0</v>
      </c>
      <c r="G26" s="6" t="e">
        <f ca="1">_xll.BDP($A26,"PX_YEST_CLOSE",$A$1,$A$2)</f>
        <v>#NAME?</v>
      </c>
      <c r="H26" s="6">
        <v>77.400001525878906</v>
      </c>
      <c r="I26" s="6">
        <v>1.65007495880127</v>
      </c>
      <c r="J26" s="6">
        <v>1.654999971389771</v>
      </c>
      <c r="K26" s="7" t="s">
        <v>25</v>
      </c>
      <c r="L26" s="6">
        <v>0.302500009536743</v>
      </c>
      <c r="M26" s="6" t="e">
        <f ca="1">_xll.BDP($A26,"PX_LAST",$A$1,$A$2)</f>
        <v>#NAME?</v>
      </c>
      <c r="N26" s="6">
        <v>30101030</v>
      </c>
      <c r="O26" s="6" t="e">
        <f ca="1">_xll.BDP($A26,"CHG_NET_YTD",$A$1,$A$2)</f>
        <v>#NAME?</v>
      </c>
      <c r="P26" s="6">
        <v>-2.1875407695770259</v>
      </c>
      <c r="Q26" s="6" t="e">
        <f ca="1">_xll.BDP($A26,"EQY_DVD_YLD_IND",$A$1,$A$2)</f>
        <v>#NAME?</v>
      </c>
      <c r="R26" s="9" t="e">
        <f ca="1">_xll.BDH(A26,"px_last","11/3/23","11/3/23")</f>
        <v>#NAME?</v>
      </c>
    </row>
    <row r="27" spans="1:18" s="4" customFormat="1" ht="14.5">
      <c r="A27" s="7" t="s">
        <v>71</v>
      </c>
      <c r="B27" s="7" t="s">
        <v>72</v>
      </c>
      <c r="C27" s="7" t="s">
        <v>66</v>
      </c>
      <c r="D27" s="6">
        <v>5</v>
      </c>
      <c r="E27" s="6">
        <v>3</v>
      </c>
      <c r="F27" s="6">
        <v>0</v>
      </c>
      <c r="G27" s="6" t="e">
        <f ca="1">_xll.BDP($A27,"PX_YEST_CLOSE",$A$1,$A$2)</f>
        <v>#NAME?</v>
      </c>
      <c r="H27" s="6">
        <v>168</v>
      </c>
      <c r="I27" s="6">
        <v>1.7733010053634639</v>
      </c>
      <c r="J27" s="6">
        <v>1.776000022888184</v>
      </c>
      <c r="K27" s="7" t="s">
        <v>25</v>
      </c>
      <c r="L27" s="6">
        <v>0.71299999952316306</v>
      </c>
      <c r="M27" s="6" t="e">
        <f ca="1">_xll.BDP($A27,"PX_LAST",$A$1,$A$2)</f>
        <v>#NAME?</v>
      </c>
      <c r="N27" s="6">
        <v>30101030</v>
      </c>
      <c r="O27" s="6" t="e">
        <f ca="1">_xll.BDP($A27,"CHG_NET_YTD",$A$1,$A$2)</f>
        <v>#NAME?</v>
      </c>
      <c r="P27" s="6">
        <v>-4.2621603012084961</v>
      </c>
      <c r="Q27" s="6" t="e">
        <f ca="1">_xll.BDP($A27,"EQY_DVD_YLD_IND",$A$1,$A$2)</f>
        <v>#NAME?</v>
      </c>
      <c r="R27" s="9" t="e">
        <f ca="1">_xll.BDH(A27,"px_last","11/3/23","11/3/23")</f>
        <v>#NAME?</v>
      </c>
    </row>
    <row r="28" spans="1:18" s="4" customFormat="1" ht="14.5">
      <c r="A28" s="7" t="s">
        <v>73</v>
      </c>
      <c r="B28" s="7" t="s">
        <v>74</v>
      </c>
      <c r="C28" s="7" t="s">
        <v>66</v>
      </c>
      <c r="D28" s="6">
        <v>5</v>
      </c>
      <c r="E28" s="6">
        <v>4</v>
      </c>
      <c r="F28" s="6">
        <v>0</v>
      </c>
      <c r="G28" s="6" t="e">
        <f ca="1">_xll.BDP($A28,"PX_YEST_CLOSE",$A$1,$A$2)</f>
        <v>#NAME?</v>
      </c>
      <c r="H28" s="6">
        <v>122.22200012207031</v>
      </c>
      <c r="I28" s="6">
        <v>3.3143224716186519</v>
      </c>
      <c r="J28" s="6">
        <v>3.4140000343322749</v>
      </c>
      <c r="K28" s="7" t="s">
        <v>25</v>
      </c>
      <c r="L28" s="6">
        <v>0.769999980926514</v>
      </c>
      <c r="M28" s="6" t="e">
        <f ca="1">_xll.BDP($A28,"PX_LAST",$A$1,$A$2)</f>
        <v>#NAME?</v>
      </c>
      <c r="N28" s="6">
        <v>30202030</v>
      </c>
      <c r="O28" s="6" t="e">
        <f ca="1">_xll.BDP($A28,"CHG_NET_YTD",$A$1,$A$2)</f>
        <v>#NAME?</v>
      </c>
      <c r="P28" s="6">
        <v>12.943609237670898</v>
      </c>
      <c r="Q28" s="6" t="e">
        <f ca="1">_xll.BDP($A28,"EQY_DVD_YLD_IND",$A$1,$A$2)</f>
        <v>#NAME?</v>
      </c>
      <c r="R28" s="9" t="e">
        <f ca="1">_xll.BDH(A28,"px_last","11/3/23","11/3/23")</f>
        <v>#NAME?</v>
      </c>
    </row>
    <row r="29" spans="1:18" s="4" customFormat="1" ht="14.5">
      <c r="A29" s="7" t="s">
        <v>75</v>
      </c>
      <c r="B29" s="7" t="s">
        <v>76</v>
      </c>
      <c r="C29" s="7" t="s">
        <v>66</v>
      </c>
      <c r="D29" s="6">
        <v>7</v>
      </c>
      <c r="E29" s="6">
        <v>4</v>
      </c>
      <c r="F29" s="6">
        <v>1</v>
      </c>
      <c r="G29" s="6" t="e">
        <f ca="1">_xll.BDP($A29,"PX_YEST_CLOSE",$A$1,$A$2)</f>
        <v>#NAME?</v>
      </c>
      <c r="H29" s="6">
        <v>34.590999603271484</v>
      </c>
      <c r="I29" s="6">
        <v>2.5641026496887211</v>
      </c>
      <c r="J29" s="6">
        <v>2.601000070571899</v>
      </c>
      <c r="K29" s="7" t="s">
        <v>25</v>
      </c>
      <c r="L29" s="6">
        <v>0.18500000238418601</v>
      </c>
      <c r="M29" s="6" t="e">
        <f ca="1">_xll.BDP($A29,"PX_LAST",$A$1,$A$2)</f>
        <v>#NAME?</v>
      </c>
      <c r="N29" s="6">
        <v>30202030</v>
      </c>
      <c r="O29" s="6" t="e">
        <f ca="1">_xll.BDP($A29,"CHG_NET_YTD",$A$1,$A$2)</f>
        <v>#NAME?</v>
      </c>
      <c r="P29" s="6">
        <v>-13.90214729309082</v>
      </c>
      <c r="Q29" s="6" t="e">
        <f ca="1">_xll.BDP($A29,"EQY_DVD_YLD_IND",$A$1,$A$2)</f>
        <v>#NAME?</v>
      </c>
      <c r="R29" s="9" t="e">
        <f ca="1">_xll.BDH(A29,"px_last","11/3/23","11/3/23")</f>
        <v>#NAME?</v>
      </c>
    </row>
    <row r="30" spans="1:18" s="4" customFormat="1" ht="14.5">
      <c r="A30" s="7" t="s">
        <v>77</v>
      </c>
      <c r="B30" s="7" t="s">
        <v>78</v>
      </c>
      <c r="C30" s="7" t="s">
        <v>66</v>
      </c>
      <c r="D30" s="6">
        <v>15</v>
      </c>
      <c r="E30" s="6">
        <v>2</v>
      </c>
      <c r="F30" s="6">
        <v>0</v>
      </c>
      <c r="G30" s="6" t="e">
        <f ca="1">_xll.BDP($A30,"PX_YEST_CLOSE",$A$1,$A$2)</f>
        <v>#NAME?</v>
      </c>
      <c r="H30" s="6">
        <v>82.932998657226563</v>
      </c>
      <c r="I30" s="6">
        <v>0.72916662693023704</v>
      </c>
      <c r="J30" s="6">
        <v>0.87099999189376809</v>
      </c>
      <c r="K30" s="7" t="s">
        <v>25</v>
      </c>
      <c r="L30" s="6">
        <v>0.18701130079619602</v>
      </c>
      <c r="M30" s="6" t="e">
        <f ca="1">_xll.BDP($A30,"PX_LAST",$A$1,$A$2)</f>
        <v>#NAME?</v>
      </c>
      <c r="N30" s="6">
        <v>30101030</v>
      </c>
      <c r="O30" s="6" t="e">
        <f ca="1">_xll.BDP($A30,"CHG_NET_YTD",$A$1,$A$2)</f>
        <v>#NAME?</v>
      </c>
      <c r="P30" s="6">
        <v>29.07563591003418</v>
      </c>
      <c r="Q30" s="6" t="e">
        <f ca="1">_xll.BDP($A30,"EQY_DVD_YLD_IND",$A$1,$A$2)</f>
        <v>#NAME?</v>
      </c>
      <c r="R30" s="9" t="e">
        <f ca="1">_xll.BDH(A30,"px_last","11/3/23","11/3/23")</f>
        <v>#NAME?</v>
      </c>
    </row>
    <row r="31" spans="1:18" s="4" customFormat="1" ht="14.5">
      <c r="A31" s="7" t="s">
        <v>79</v>
      </c>
      <c r="B31" s="7" t="s">
        <v>80</v>
      </c>
      <c r="C31" s="7" t="s">
        <v>66</v>
      </c>
      <c r="D31" s="6">
        <v>6</v>
      </c>
      <c r="E31" s="6">
        <v>5</v>
      </c>
      <c r="F31" s="6">
        <v>1</v>
      </c>
      <c r="G31" s="6" t="e">
        <f ca="1">_xll.BDP($A31,"PX_YEST_CLOSE",$A$1,$A$2)</f>
        <v>#NAME?</v>
      </c>
      <c r="H31" s="6">
        <v>130.25</v>
      </c>
      <c r="I31" s="6">
        <v>1.492013096809387</v>
      </c>
      <c r="J31" s="6">
        <v>1.483999967575073</v>
      </c>
      <c r="K31" s="7" t="s">
        <v>25</v>
      </c>
      <c r="L31" s="6">
        <v>0.44600000977516202</v>
      </c>
      <c r="M31" s="6" t="e">
        <f ca="1">_xll.BDP($A31,"PX_LAST",$A$1,$A$2)</f>
        <v>#NAME?</v>
      </c>
      <c r="N31" s="6">
        <v>30101030</v>
      </c>
      <c r="O31" s="6" t="e">
        <f ca="1">_xll.BDP($A31,"CHG_NET_YTD",$A$1,$A$2)</f>
        <v>#NAME?</v>
      </c>
      <c r="P31" s="6">
        <v>-0.12529362738132502</v>
      </c>
      <c r="Q31" s="6" t="e">
        <f ca="1">_xll.BDP($A31,"EQY_DVD_YLD_IND",$A$1,$A$2)</f>
        <v>#NAME?</v>
      </c>
      <c r="R31" s="9" t="e">
        <f ca="1">_xll.BDH(A31,"px_last","11/3/23","11/3/23")</f>
        <v>#NAME?</v>
      </c>
    </row>
    <row r="32" spans="1:18" s="4" customFormat="1" ht="14.5">
      <c r="A32" s="7" t="s">
        <v>81</v>
      </c>
      <c r="B32" s="7" t="s">
        <v>82</v>
      </c>
      <c r="C32" s="7" t="s">
        <v>66</v>
      </c>
      <c r="D32" s="6">
        <v>6</v>
      </c>
      <c r="E32" s="6">
        <v>0</v>
      </c>
      <c r="F32" s="6">
        <v>0</v>
      </c>
      <c r="G32" s="6" t="e">
        <f ca="1">_xll.BDP($A32,"PX_YEST_CLOSE",$A$1,$A$2)</f>
        <v>#NAME?</v>
      </c>
      <c r="H32" s="6">
        <v>35.333000183105469</v>
      </c>
      <c r="I32" s="6">
        <v>3.2838153839111328</v>
      </c>
      <c r="J32" s="6">
        <v>3.3229999542236328</v>
      </c>
      <c r="K32" s="7" t="s">
        <v>25</v>
      </c>
      <c r="L32" s="6">
        <v>0.20999999344348902</v>
      </c>
      <c r="M32" s="6" t="e">
        <f ca="1">_xll.BDP($A32,"PX_LAST",$A$1,$A$2)</f>
        <v>#NAME?</v>
      </c>
      <c r="N32" s="6">
        <v>30202030</v>
      </c>
      <c r="O32" s="6" t="e">
        <f ca="1">_xll.BDP($A32,"CHG_NET_YTD",$A$1,$A$2)</f>
        <v>#NAME?</v>
      </c>
      <c r="P32" s="6">
        <v>4.6216731071472168</v>
      </c>
      <c r="Q32" s="6" t="e">
        <f ca="1">_xll.BDP($A32,"EQY_DVD_YLD_IND",$A$1,$A$2)</f>
        <v>#NAME?</v>
      </c>
      <c r="R32" s="9" t="e">
        <f ca="1">_xll.BDH(A32,"px_last","11/3/23","11/3/23")</f>
        <v>#NAME?</v>
      </c>
    </row>
    <row r="33" spans="1:18" s="4" customFormat="1" ht="14.5">
      <c r="A33" s="7" t="s">
        <v>83</v>
      </c>
      <c r="B33" s="7" t="s">
        <v>84</v>
      </c>
      <c r="C33" s="7" t="s">
        <v>66</v>
      </c>
      <c r="D33" s="6">
        <v>6</v>
      </c>
      <c r="E33" s="6">
        <v>2</v>
      </c>
      <c r="F33" s="6">
        <v>0</v>
      </c>
      <c r="G33" s="6" t="e">
        <f ca="1">_xll.BDP($A33,"PX_YEST_CLOSE",$A$1,$A$2)</f>
        <v>#NAME?</v>
      </c>
      <c r="H33" s="6">
        <v>26.604999542236328</v>
      </c>
      <c r="I33" s="6">
        <v>2.1668119430541992</v>
      </c>
      <c r="J33" s="6">
        <v>2.1649999618530269</v>
      </c>
      <c r="K33" s="7" t="s">
        <v>25</v>
      </c>
      <c r="L33" s="6">
        <v>0.10729759760171201</v>
      </c>
      <c r="M33" s="6" t="e">
        <f ca="1">_xll.BDP($A33,"PX_LAST",$A$1,$A$2)</f>
        <v>#NAME?</v>
      </c>
      <c r="N33" s="6">
        <v>30201030</v>
      </c>
      <c r="O33" s="6" t="e">
        <f ca="1">_xll.BDP($A33,"CHG_NET_YTD",$A$1,$A$2)</f>
        <v>#NAME?</v>
      </c>
      <c r="P33" s="6">
        <v>-3.9010450839996342</v>
      </c>
      <c r="Q33" s="6" t="e">
        <f ca="1">_xll.BDP($A33,"EQY_DVD_YLD_IND",$A$1,$A$2)</f>
        <v>#NAME?</v>
      </c>
      <c r="R33" s="9" t="e">
        <f ca="1">_xll.BDH(A33,"px_last","11/3/23","11/3/23")</f>
        <v>#NAME?</v>
      </c>
    </row>
    <row r="34" spans="1:18" s="4" customFormat="1" ht="14.5">
      <c r="A34" s="7" t="s">
        <v>85</v>
      </c>
      <c r="B34" s="7" t="s">
        <v>86</v>
      </c>
      <c r="C34" s="7" t="s">
        <v>66</v>
      </c>
      <c r="D34" s="6">
        <v>8</v>
      </c>
      <c r="E34" s="6">
        <v>2</v>
      </c>
      <c r="F34" s="6">
        <v>0</v>
      </c>
      <c r="G34" s="6" t="e">
        <f ca="1">_xll.BDP($A34,"PX_YEST_CLOSE",$A$1,$A$2)</f>
        <v>#NAME?</v>
      </c>
      <c r="H34" s="6">
        <v>38.900001525878906</v>
      </c>
      <c r="I34" s="6">
        <v>2.8603687286376953</v>
      </c>
      <c r="J34" s="6">
        <v>3.0729999542236328</v>
      </c>
      <c r="K34" s="7" t="s">
        <v>25</v>
      </c>
      <c r="L34" s="6">
        <v>0.18999999761581401</v>
      </c>
      <c r="M34" s="6" t="e">
        <f ca="1">_xll.BDP($A34,"PX_LAST",$A$1,$A$2)</f>
        <v>#NAME?</v>
      </c>
      <c r="N34" s="6">
        <v>30302010</v>
      </c>
      <c r="O34" s="6" t="e">
        <f ca="1">_xll.BDP($A34,"CHG_NET_YTD",$A$1,$A$2)</f>
        <v>#NAME?</v>
      </c>
      <c r="P34" s="6">
        <v>-24.280422210693359</v>
      </c>
      <c r="Q34" s="6" t="e">
        <f ca="1">_xll.BDP($A34,"EQY_DVD_YLD_IND",$A$1,$A$2)</f>
        <v>#NAME?</v>
      </c>
      <c r="R34" s="9" t="e">
        <f ca="1">_xll.BDH(A34,"px_last","11/3/23","11/3/23")</f>
        <v>#NAME?</v>
      </c>
    </row>
    <row r="35" spans="1:18" s="4" customFormat="1" ht="14.5">
      <c r="A35" s="7" t="s">
        <v>87</v>
      </c>
      <c r="B35" s="7" t="s">
        <v>88</v>
      </c>
      <c r="C35" s="7" t="s">
        <v>89</v>
      </c>
      <c r="D35" s="6">
        <v>14</v>
      </c>
      <c r="E35" s="6">
        <v>1</v>
      </c>
      <c r="F35" s="6">
        <v>0</v>
      </c>
      <c r="G35" s="6" t="e">
        <f ca="1">_xll.BDP($A35,"PX_YEST_CLOSE",$A$1,$A$2)</f>
        <v>#NAME?</v>
      </c>
      <c r="H35" s="6">
        <v>14.730999946594238</v>
      </c>
      <c r="I35" s="6">
        <v>3.571428775787354</v>
      </c>
      <c r="J35" s="6">
        <v>3.653000116348267</v>
      </c>
      <c r="K35" s="7" t="s">
        <v>25</v>
      </c>
      <c r="L35" s="6">
        <v>0.10000000149011601</v>
      </c>
      <c r="M35" s="6" t="e">
        <f ca="1">_xll.BDP($A35,"PX_LAST",$A$1,$A$2)</f>
        <v>#NAME?</v>
      </c>
      <c r="N35" s="6">
        <v>10102020</v>
      </c>
      <c r="O35" s="6" t="e">
        <f ca="1">_xll.BDP($A35,"CHG_NET_YTD",$A$1,$A$2)</f>
        <v>#NAME?</v>
      </c>
      <c r="P35" s="6">
        <v>15.942028999328613</v>
      </c>
      <c r="Q35" s="6" t="e">
        <f ca="1">_xll.BDP($A35,"EQY_DVD_YLD_IND",$A$1,$A$2)</f>
        <v>#NAME?</v>
      </c>
      <c r="R35" s="9" t="e">
        <f ca="1">_xll.BDH(A35,"px_last","11/3/23","11/3/23")</f>
        <v>#NAME?</v>
      </c>
    </row>
    <row r="36" spans="1:18" s="4" customFormat="1" ht="14.5">
      <c r="A36" s="7" t="s">
        <v>90</v>
      </c>
      <c r="B36" s="7" t="s">
        <v>91</v>
      </c>
      <c r="C36" s="7" t="s">
        <v>89</v>
      </c>
      <c r="D36" s="6">
        <v>12</v>
      </c>
      <c r="E36" s="6">
        <v>2</v>
      </c>
      <c r="F36" s="6">
        <v>0</v>
      </c>
      <c r="G36" s="6" t="e">
        <f ca="1">_xll.BDP($A36,"PX_YEST_CLOSE",$A$1,$A$2)</f>
        <v>#NAME?</v>
      </c>
      <c r="H36" s="6">
        <v>14.53600025177002</v>
      </c>
      <c r="I36" s="6">
        <v>6.8442778587341309</v>
      </c>
      <c r="J36" s="6">
        <v>5.684999942779541</v>
      </c>
      <c r="K36" s="7" t="s">
        <v>92</v>
      </c>
      <c r="L36" s="6">
        <v>0.15000000596046401</v>
      </c>
      <c r="M36" s="6" t="e">
        <f ca="1">_xll.BDP($A36,"PX_LAST",$A$1,$A$2)</f>
        <v>#NAME?</v>
      </c>
      <c r="N36" s="6">
        <v>10102020</v>
      </c>
      <c r="O36" s="6" t="e">
        <f ca="1">_xll.BDP($A36,"CHG_NET_YTD",$A$1,$A$2)</f>
        <v>#NAME?</v>
      </c>
      <c r="P36" s="6">
        <v>-0.74487829208374001</v>
      </c>
      <c r="Q36" s="6" t="e">
        <f ca="1">_xll.BDP($A36,"EQY_DVD_YLD_IND",$A$1,$A$2)</f>
        <v>#NAME?</v>
      </c>
      <c r="R36" s="9" t="e">
        <f ca="1">_xll.BDH(A36,"px_last","11/3/23","11/3/23")</f>
        <v>#NAME?</v>
      </c>
    </row>
    <row r="37" spans="1:18" s="4" customFormat="1" ht="14.5">
      <c r="A37" s="7" t="s">
        <v>93</v>
      </c>
      <c r="B37" s="7" t="s">
        <v>94</v>
      </c>
      <c r="C37" s="7" t="s">
        <v>89</v>
      </c>
      <c r="D37" s="6">
        <v>8</v>
      </c>
      <c r="E37" s="6">
        <v>5</v>
      </c>
      <c r="F37" s="6">
        <v>0</v>
      </c>
      <c r="G37" s="6" t="e">
        <f ca="1">_xll.BDP($A37,"PX_YEST_CLOSE",$A$1,$A$2)</f>
        <v>#NAME?</v>
      </c>
      <c r="H37" s="6">
        <v>16.5</v>
      </c>
      <c r="I37" s="6"/>
      <c r="J37" s="6">
        <v>0</v>
      </c>
      <c r="K37" s="7" t="s">
        <v>95</v>
      </c>
      <c r="L37" s="6">
        <v>0</v>
      </c>
      <c r="M37" s="6" t="e">
        <f ca="1">_xll.BDP($A37,"PX_LAST",$A$1,$A$2)</f>
        <v>#NAME?</v>
      </c>
      <c r="N37" s="6">
        <v>10102020</v>
      </c>
      <c r="O37" s="6" t="e">
        <f ca="1">_xll.BDP($A37,"CHG_NET_YTD",$A$1,$A$2)</f>
        <v>#NAME?</v>
      </c>
      <c r="P37" s="6">
        <v>7.7724385261535645</v>
      </c>
      <c r="Q37" s="6" t="e">
        <f ca="1">_xll.BDP($A37,"EQY_DVD_YLD_IND",$A$1,$A$2)</f>
        <v>#NAME?</v>
      </c>
      <c r="R37" s="9" t="e">
        <f ca="1">_xll.BDH(A37,"px_last","11/3/23","11/3/23")</f>
        <v>#NAME?</v>
      </c>
    </row>
    <row r="38" spans="1:18" s="4" customFormat="1" ht="14.5">
      <c r="A38" s="7" t="s">
        <v>96</v>
      </c>
      <c r="B38" s="7" t="s">
        <v>97</v>
      </c>
      <c r="C38" s="7" t="s">
        <v>89</v>
      </c>
      <c r="D38" s="6">
        <v>8</v>
      </c>
      <c r="E38" s="6">
        <v>5</v>
      </c>
      <c r="F38" s="6">
        <v>1</v>
      </c>
      <c r="G38" s="6" t="e">
        <f ca="1">_xll.BDP($A38,"PX_YEST_CLOSE",$A$1,$A$2)</f>
        <v>#NAME?</v>
      </c>
      <c r="H38" s="6">
        <v>9.8330001831054688</v>
      </c>
      <c r="I38" s="6">
        <v>10.062893867492676</v>
      </c>
      <c r="J38" s="6">
        <v>9.8879995346069336</v>
      </c>
      <c r="K38" s="7" t="s">
        <v>25</v>
      </c>
      <c r="L38" s="6">
        <v>0.20000000298023202</v>
      </c>
      <c r="M38" s="6" t="e">
        <f ca="1">_xll.BDP($A38,"PX_LAST",$A$1,$A$2)</f>
        <v>#NAME?</v>
      </c>
      <c r="N38" s="6">
        <v>10102020</v>
      </c>
      <c r="O38" s="6" t="e">
        <f ca="1">_xll.BDP($A38,"CHG_NET_YTD",$A$1,$A$2)</f>
        <v>#NAME?</v>
      </c>
      <c r="P38" s="6">
        <v>-15.694596290588379</v>
      </c>
      <c r="Q38" s="6" t="e">
        <f ca="1">_xll.BDP($A38,"EQY_DVD_YLD_IND",$A$1,$A$2)</f>
        <v>#NAME?</v>
      </c>
      <c r="R38" s="9" t="e">
        <f ca="1">_xll.BDH(A38,"px_last","11/3/23","11/3/23")</f>
        <v>#NAME?</v>
      </c>
    </row>
    <row r="39" spans="1:18" s="4" customFormat="1" ht="14.5">
      <c r="A39" s="7" t="s">
        <v>98</v>
      </c>
      <c r="B39" s="7" t="s">
        <v>99</v>
      </c>
      <c r="C39" s="7" t="s">
        <v>89</v>
      </c>
      <c r="D39" s="6">
        <v>9</v>
      </c>
      <c r="E39" s="6">
        <v>3</v>
      </c>
      <c r="F39" s="6">
        <v>0</v>
      </c>
      <c r="G39" s="6" t="e">
        <f ca="1">_xll.BDP($A39,"PX_YEST_CLOSE",$A$1,$A$2)</f>
        <v>#NAME?</v>
      </c>
      <c r="H39" s="6">
        <v>7.9580001831054688</v>
      </c>
      <c r="I39" s="6">
        <v>1.485148549079895</v>
      </c>
      <c r="J39" s="6">
        <v>0.56089997291564908</v>
      </c>
      <c r="K39" s="7" t="s">
        <v>25</v>
      </c>
      <c r="L39" s="6">
        <v>0</v>
      </c>
      <c r="M39" s="6" t="e">
        <f ca="1">_xll.BDP($A39,"PX_LAST",$A$1,$A$2)</f>
        <v>#NAME?</v>
      </c>
      <c r="N39" s="6">
        <v>10102020</v>
      </c>
      <c r="O39" s="6" t="e">
        <f ca="1">_xll.BDP($A39,"CHG_NET_YTD",$A$1,$A$2)</f>
        <v>#NAME?</v>
      </c>
      <c r="P39" s="6">
        <v>-0.32894706726074202</v>
      </c>
      <c r="Q39" s="6" t="e">
        <f ca="1">_xll.BDP($A39,"EQY_DVD_YLD_IND",$A$1,$A$2)</f>
        <v>#NAME?</v>
      </c>
      <c r="R39" s="9" t="e">
        <f ca="1">_xll.BDH(A39,"px_last","11/3/23","11/3/23")</f>
        <v>#NAME?</v>
      </c>
    </row>
    <row r="40" spans="1:18" s="4" customFormat="1" ht="14.5">
      <c r="A40" s="7" t="s">
        <v>100</v>
      </c>
      <c r="B40" s="7" t="s">
        <v>101</v>
      </c>
      <c r="C40" s="7" t="s">
        <v>89</v>
      </c>
      <c r="D40" s="6">
        <v>5</v>
      </c>
      <c r="E40" s="6">
        <v>2</v>
      </c>
      <c r="F40" s="6">
        <v>0</v>
      </c>
      <c r="G40" s="6" t="e">
        <f ca="1">_xll.BDP($A40,"PX_YEST_CLOSE",$A$1,$A$2)</f>
        <v>#NAME?</v>
      </c>
      <c r="H40" s="6">
        <v>17.5</v>
      </c>
      <c r="I40" s="6">
        <v>3.298969030380249</v>
      </c>
      <c r="J40" s="6">
        <v>3.589999914169312</v>
      </c>
      <c r="K40" s="7" t="s">
        <v>25</v>
      </c>
      <c r="L40" s="6">
        <v>0.11999999731779101</v>
      </c>
      <c r="M40" s="6" t="e">
        <f ca="1">_xll.BDP($A40,"PX_LAST",$A$1,$A$2)</f>
        <v>#NAME?</v>
      </c>
      <c r="N40" s="6">
        <v>10101020</v>
      </c>
      <c r="O40" s="6" t="e">
        <f ca="1">_xll.BDP($A40,"CHG_NET_YTD",$A$1,$A$2)</f>
        <v>#NAME?</v>
      </c>
      <c r="P40" s="6">
        <v>-8.7201967239379883</v>
      </c>
      <c r="Q40" s="6" t="e">
        <f ca="1">_xll.BDP($A40,"EQY_DVD_YLD_IND",$A$1,$A$2)</f>
        <v>#NAME?</v>
      </c>
      <c r="R40" s="9" t="e">
        <f ca="1">_xll.BDH(A40,"px_last","11/3/23","11/3/23")</f>
        <v>#NAME?</v>
      </c>
    </row>
    <row r="41" spans="1:18" s="4" customFormat="1" ht="14.5">
      <c r="A41" s="7" t="s">
        <v>102</v>
      </c>
      <c r="B41" s="7" t="s">
        <v>103</v>
      </c>
      <c r="C41" s="7" t="s">
        <v>89</v>
      </c>
      <c r="D41" s="6">
        <v>7</v>
      </c>
      <c r="E41" s="6">
        <v>3</v>
      </c>
      <c r="F41" s="6">
        <v>0</v>
      </c>
      <c r="G41" s="6" t="e">
        <f ca="1">_xll.BDP($A41,"PX_YEST_CLOSE",$A$1,$A$2)</f>
        <v>#NAME?</v>
      </c>
      <c r="H41" s="6">
        <v>39.950000762939453</v>
      </c>
      <c r="I41" s="6">
        <v>4.7725105285644531</v>
      </c>
      <c r="J41" s="6">
        <v>7.6040000915527344</v>
      </c>
      <c r="K41" s="7" t="s">
        <v>92</v>
      </c>
      <c r="L41" s="6">
        <v>1</v>
      </c>
      <c r="M41" s="6" t="e">
        <f ca="1">_xll.BDP($A41,"PX_LAST",$A$1,$A$2)</f>
        <v>#NAME?</v>
      </c>
      <c r="N41" s="6">
        <v>10102020</v>
      </c>
      <c r="O41" s="6" t="e">
        <f ca="1">_xll.BDP($A41,"CHG_NET_YTD",$A$1,$A$2)</f>
        <v>#NAME?</v>
      </c>
      <c r="P41" s="6">
        <v>9.7416238784790039</v>
      </c>
      <c r="Q41" s="6" t="e">
        <f ca="1">_xll.BDP($A41,"EQY_DVD_YLD_IND",$A$1,$A$2)</f>
        <v>#NAME?</v>
      </c>
      <c r="R41" s="9" t="e">
        <f ca="1">_xll.BDH(A41,"px_last","11/3/23","11/3/23")</f>
        <v>#NAME?</v>
      </c>
    </row>
    <row r="42" spans="1:18" s="4" customFormat="1" ht="14.5">
      <c r="A42" s="7" t="s">
        <v>104</v>
      </c>
      <c r="B42" s="7" t="s">
        <v>105</v>
      </c>
      <c r="C42" s="7" t="s">
        <v>89</v>
      </c>
      <c r="D42" s="6">
        <v>12</v>
      </c>
      <c r="E42" s="6">
        <v>0</v>
      </c>
      <c r="F42" s="6">
        <v>0</v>
      </c>
      <c r="G42" s="6" t="e">
        <f ca="1">_xll.BDP($A42,"PX_YEST_CLOSE",$A$1,$A$2)</f>
        <v>#NAME?</v>
      </c>
      <c r="H42" s="6">
        <v>10.682000160217285</v>
      </c>
      <c r="I42" s="6"/>
      <c r="J42" s="6">
        <v>0</v>
      </c>
      <c r="K42" s="7" t="s">
        <v>59</v>
      </c>
      <c r="L42" s="6">
        <v>0</v>
      </c>
      <c r="M42" s="6" t="e">
        <f ca="1">_xll.BDP($A42,"PX_LAST",$A$1,$A$2)</f>
        <v>#NAME?</v>
      </c>
      <c r="N42" s="6">
        <v>10102050</v>
      </c>
      <c r="O42" s="6" t="e">
        <f ca="1">_xll.BDP($A42,"CHG_NET_YTD",$A$1,$A$2)</f>
        <v>#NAME?</v>
      </c>
      <c r="P42" s="6">
        <v>36.894824981689453</v>
      </c>
      <c r="Q42" s="6" t="e">
        <f ca="1">_xll.BDP($A42,"EQY_DVD_YLD_IND",$A$1,$A$2)</f>
        <v>#NAME?</v>
      </c>
      <c r="R42" s="9" t="e">
        <f ca="1">_xll.BDH(A42,"px_last","11/3/23","11/3/23")</f>
        <v>#NAME?</v>
      </c>
    </row>
    <row r="43" spans="1:18" s="4" customFormat="1" ht="14.5">
      <c r="A43" s="7" t="s">
        <v>106</v>
      </c>
      <c r="B43" s="7" t="s">
        <v>107</v>
      </c>
      <c r="C43" s="7" t="s">
        <v>89</v>
      </c>
      <c r="D43" s="6">
        <v>7</v>
      </c>
      <c r="E43" s="6">
        <v>1</v>
      </c>
      <c r="F43" s="6">
        <v>0</v>
      </c>
      <c r="G43" s="6" t="e">
        <f ca="1">_xll.BDP($A43,"PX_YEST_CLOSE",$A$1,$A$2)</f>
        <v>#NAME?</v>
      </c>
      <c r="H43" s="6">
        <v>9.4720001220703125</v>
      </c>
      <c r="I43" s="6">
        <v>5.2770447731018066</v>
      </c>
      <c r="J43" s="6">
        <v>5.2290000915527344</v>
      </c>
      <c r="K43" s="7" t="s">
        <v>25</v>
      </c>
      <c r="L43" s="6">
        <v>0</v>
      </c>
      <c r="M43" s="6" t="e">
        <f ca="1">_xll.BDP($A43,"PX_LAST",$A$1,$A$2)</f>
        <v>#NAME?</v>
      </c>
      <c r="N43" s="6">
        <v>10102020</v>
      </c>
      <c r="O43" s="6" t="e">
        <f ca="1">_xll.BDP($A43,"CHG_NET_YTD",$A$1,$A$2)</f>
        <v>#NAME?</v>
      </c>
      <c r="P43" s="6">
        <v>28.040536880493164</v>
      </c>
      <c r="Q43" s="6" t="e">
        <f ca="1">_xll.BDP($A43,"EQY_DVD_YLD_IND",$A$1,$A$2)</f>
        <v>#NAME?</v>
      </c>
      <c r="R43" s="9" t="e">
        <f ca="1">_xll.BDH(A43,"px_last","11/3/23","11/3/23")</f>
        <v>#NAME?</v>
      </c>
    </row>
    <row r="44" spans="1:18" s="4" customFormat="1" ht="14.5">
      <c r="A44" s="7" t="s">
        <v>108</v>
      </c>
      <c r="B44" s="7" t="s">
        <v>109</v>
      </c>
      <c r="C44" s="7" t="s">
        <v>89</v>
      </c>
      <c r="D44" s="6">
        <v>8</v>
      </c>
      <c r="E44" s="6">
        <v>5</v>
      </c>
      <c r="F44" s="6">
        <v>0</v>
      </c>
      <c r="G44" s="6" t="e">
        <f ca="1">_xll.BDP($A44,"PX_YEST_CLOSE",$A$1,$A$2)</f>
        <v>#NAME?</v>
      </c>
      <c r="H44" s="6">
        <v>30.576999664306641</v>
      </c>
      <c r="I44" s="6"/>
      <c r="J44" s="6">
        <v>0</v>
      </c>
      <c r="K44" s="7" t="s">
        <v>59</v>
      </c>
      <c r="L44" s="6">
        <v>0</v>
      </c>
      <c r="M44" s="6" t="e">
        <f ca="1">_xll.BDP($A44,"PX_LAST",$A$1,$A$2)</f>
        <v>#NAME?</v>
      </c>
      <c r="N44" s="6">
        <v>10102020</v>
      </c>
      <c r="O44" s="6" t="e">
        <f ca="1">_xll.BDP($A44,"CHG_NET_YTD",$A$1,$A$2)</f>
        <v>#NAME?</v>
      </c>
      <c r="P44" s="6">
        <v>42.546421051025391</v>
      </c>
      <c r="Q44" s="6" t="e">
        <f ca="1">_xll.BDP($A44,"EQY_DVD_YLD_IND",$A$1,$A$2)</f>
        <v>#NAME?</v>
      </c>
      <c r="R44" s="9" t="e">
        <f ca="1">_xll.BDH(A44,"px_last","11/3/23","11/3/23")</f>
        <v>#NAME?</v>
      </c>
    </row>
    <row r="45" spans="1:18" s="4" customFormat="1" ht="14.5">
      <c r="A45" s="7" t="s">
        <v>110</v>
      </c>
      <c r="B45" s="7" t="s">
        <v>111</v>
      </c>
      <c r="C45" s="7" t="s">
        <v>89</v>
      </c>
      <c r="D45" s="6">
        <v>4</v>
      </c>
      <c r="E45" s="6">
        <v>4</v>
      </c>
      <c r="F45" s="6">
        <v>0</v>
      </c>
      <c r="G45" s="6" t="e">
        <f ca="1">_xll.BDP($A45,"PX_YEST_CLOSE",$A$1,$A$2)</f>
        <v>#NAME?</v>
      </c>
      <c r="H45" s="6">
        <v>5.0939998626708984</v>
      </c>
      <c r="I45" s="6"/>
      <c r="J45" s="6">
        <v>0</v>
      </c>
      <c r="K45" s="7" t="s">
        <v>59</v>
      </c>
      <c r="L45" s="6">
        <v>0</v>
      </c>
      <c r="M45" s="6" t="e">
        <f ca="1">_xll.BDP($A45,"PX_LAST",$A$1,$A$2)</f>
        <v>#NAME?</v>
      </c>
      <c r="N45" s="6">
        <v>10102020</v>
      </c>
      <c r="O45" s="6" t="e">
        <f ca="1">_xll.BDP($A45,"CHG_NET_YTD",$A$1,$A$2)</f>
        <v>#NAME?</v>
      </c>
      <c r="P45" s="6">
        <v>73.858917236328125</v>
      </c>
      <c r="Q45" s="6" t="e">
        <f ca="1">_xll.BDP($A45,"EQY_DVD_YLD_IND",$A$1,$A$2)</f>
        <v>#NAME?</v>
      </c>
      <c r="R45" s="9" t="e">
        <f ca="1">_xll.BDH(A45,"px_last","11/3/23","11/3/23")</f>
        <v>#NAME?</v>
      </c>
    </row>
    <row r="46" spans="1:18" s="4" customFormat="1" ht="14.5">
      <c r="A46" s="7" t="s">
        <v>112</v>
      </c>
      <c r="B46" s="7" t="s">
        <v>113</v>
      </c>
      <c r="C46" s="7" t="s">
        <v>89</v>
      </c>
      <c r="D46" s="6">
        <v>9</v>
      </c>
      <c r="E46" s="6">
        <v>0</v>
      </c>
      <c r="F46" s="6">
        <v>0</v>
      </c>
      <c r="G46" s="6" t="e">
        <f ca="1">_xll.BDP($A46,"PX_YEST_CLOSE",$A$1,$A$2)</f>
        <v>#NAME?</v>
      </c>
      <c r="H46" s="6">
        <v>133.10699462890625</v>
      </c>
      <c r="I46" s="6"/>
      <c r="J46" s="6">
        <v>0</v>
      </c>
      <c r="K46" s="7" t="s">
        <v>95</v>
      </c>
      <c r="L46" s="6">
        <v>0</v>
      </c>
      <c r="M46" s="6" t="e">
        <f ca="1">_xll.BDP($A46,"PX_LAST",$A$1,$A$2)</f>
        <v>#NAME?</v>
      </c>
      <c r="N46" s="6">
        <v>10101010</v>
      </c>
      <c r="O46" s="6" t="e">
        <f ca="1">_xll.BDP($A46,"CHG_NET_YTD",$A$1,$A$2)</f>
        <v>#NAME?</v>
      </c>
      <c r="P46" s="6">
        <v>-20.894802093505859</v>
      </c>
      <c r="Q46" s="6" t="e">
        <f ca="1">_xll.BDP($A46,"EQY_DVD_YLD_IND",$A$1,$A$2)</f>
        <v>#NAME?</v>
      </c>
      <c r="R46" s="9" t="e">
        <f ca="1">_xll.BDH(A46,"px_last","11/3/23","11/3/23")</f>
        <v>#NAME?</v>
      </c>
    </row>
    <row r="47" spans="1:18" s="4" customFormat="1" ht="14.5">
      <c r="A47" s="7" t="s">
        <v>114</v>
      </c>
      <c r="B47" s="7" t="s">
        <v>115</v>
      </c>
      <c r="C47" s="7" t="s">
        <v>89</v>
      </c>
      <c r="D47" s="6">
        <v>8</v>
      </c>
      <c r="E47" s="6">
        <v>3</v>
      </c>
      <c r="F47" s="6">
        <v>0</v>
      </c>
      <c r="G47" s="6" t="e">
        <f ca="1">_xll.BDP($A47,"PX_YEST_CLOSE",$A$1,$A$2)</f>
        <v>#NAME?</v>
      </c>
      <c r="H47" s="6">
        <v>34.563999176025391</v>
      </c>
      <c r="I47" s="6">
        <v>5.4704594612121582</v>
      </c>
      <c r="J47" s="6">
        <v>6.255000114440918</v>
      </c>
      <c r="K47" s="7" t="s">
        <v>25</v>
      </c>
      <c r="L47" s="6">
        <v>0</v>
      </c>
      <c r="M47" s="6" t="e">
        <f ca="1">_xll.BDP($A47,"PX_LAST",$A$1,$A$2)</f>
        <v>#NAME?</v>
      </c>
      <c r="N47" s="6">
        <v>10102020</v>
      </c>
      <c r="O47" s="6" t="e">
        <f ca="1">_xll.BDP($A47,"CHG_NET_YTD",$A$1,$A$2)</f>
        <v>#NAME?</v>
      </c>
      <c r="P47" s="6">
        <v>36.07940673828125</v>
      </c>
      <c r="Q47" s="6" t="e">
        <f ca="1">_xll.BDP($A47,"EQY_DVD_YLD_IND",$A$1,$A$2)</f>
        <v>#NAME?</v>
      </c>
      <c r="R47" s="9" t="e">
        <f ca="1">_xll.BDH(A47,"px_last","11/3/23","11/3/23")</f>
        <v>#NAME?</v>
      </c>
    </row>
    <row r="48" spans="1:18" s="4" customFormat="1" ht="14.5">
      <c r="A48" s="7" t="s">
        <v>116</v>
      </c>
      <c r="B48" s="7" t="s">
        <v>117</v>
      </c>
      <c r="C48" s="7" t="s">
        <v>89</v>
      </c>
      <c r="D48" s="6">
        <v>11</v>
      </c>
      <c r="E48" s="6">
        <v>12</v>
      </c>
      <c r="F48" s="6">
        <v>0</v>
      </c>
      <c r="G48" s="6" t="e">
        <f ca="1">_xll.BDP($A48,"PX_YEST_CLOSE",$A$1,$A$2)</f>
        <v>#NAME?</v>
      </c>
      <c r="H48" s="6">
        <v>54.668998718261719</v>
      </c>
      <c r="I48" s="6">
        <v>4.5109519958496094</v>
      </c>
      <c r="J48" s="6">
        <v>4.4710001945495614</v>
      </c>
      <c r="K48" s="7" t="s">
        <v>25</v>
      </c>
      <c r="L48" s="6">
        <v>0.519999980926514</v>
      </c>
      <c r="M48" s="6" t="e">
        <f ca="1">_xll.BDP($A48,"PX_LAST",$A$1,$A$2)</f>
        <v>#NAME?</v>
      </c>
      <c r="N48" s="6">
        <v>10102010</v>
      </c>
      <c r="O48" s="6" t="e">
        <f ca="1">_xll.BDP($A48,"CHG_NET_YTD",$A$1,$A$2)</f>
        <v>#NAME?</v>
      </c>
      <c r="P48" s="6">
        <v>7.3573918342590332</v>
      </c>
      <c r="Q48" s="6" t="e">
        <f ca="1">_xll.BDP($A48,"EQY_DVD_YLD_IND",$A$1,$A$2)</f>
        <v>#NAME?</v>
      </c>
      <c r="R48" s="9" t="e">
        <f ca="1">_xll.BDH(A48,"px_last","11/3/23","11/3/23")</f>
        <v>#NAME?</v>
      </c>
    </row>
    <row r="49" spans="1:18" s="4" customFormat="1" ht="14.5">
      <c r="A49" s="7" t="s">
        <v>118</v>
      </c>
      <c r="B49" s="7" t="s">
        <v>119</v>
      </c>
      <c r="C49" s="7" t="s">
        <v>89</v>
      </c>
      <c r="D49" s="6">
        <v>9</v>
      </c>
      <c r="E49" s="6">
        <v>0</v>
      </c>
      <c r="F49" s="6">
        <v>0</v>
      </c>
      <c r="G49" s="6" t="e">
        <f ca="1">_xll.BDP($A49,"PX_YEST_CLOSE",$A$1,$A$2)</f>
        <v>#NAME?</v>
      </c>
      <c r="H49" s="6">
        <v>13.458000183105469</v>
      </c>
      <c r="I49" s="6"/>
      <c r="J49" s="6">
        <v>0</v>
      </c>
      <c r="K49" s="7" t="s">
        <v>59</v>
      </c>
      <c r="L49" s="6">
        <v>0</v>
      </c>
      <c r="M49" s="6" t="e">
        <f ca="1">_xll.BDP($A49,"PX_LAST",$A$1,$A$2)</f>
        <v>#NAME?</v>
      </c>
      <c r="N49" s="6">
        <v>10102050</v>
      </c>
      <c r="O49" s="6" t="e">
        <f ca="1">_xll.BDP($A49,"CHG_NET_YTD",$A$1,$A$2)</f>
        <v>#NAME?</v>
      </c>
      <c r="P49" s="6">
        <v>29.474943161010742</v>
      </c>
      <c r="Q49" s="6" t="e">
        <f ca="1">_xll.BDP($A49,"EQY_DVD_YLD_IND",$A$1,$A$2)</f>
        <v>#NAME?</v>
      </c>
      <c r="R49" s="9" t="e">
        <f ca="1">_xll.BDH(A49,"px_last","11/3/23","11/3/23")</f>
        <v>#NAME?</v>
      </c>
    </row>
    <row r="50" spans="1:18" s="4" customFormat="1" ht="14.5">
      <c r="A50" s="7" t="s">
        <v>120</v>
      </c>
      <c r="B50" s="7" t="s">
        <v>121</v>
      </c>
      <c r="C50" s="7" t="s">
        <v>89</v>
      </c>
      <c r="D50" s="6">
        <v>10</v>
      </c>
      <c r="E50" s="6">
        <v>3</v>
      </c>
      <c r="F50" s="6">
        <v>0</v>
      </c>
      <c r="G50" s="6" t="e">
        <f ca="1">_xll.BDP($A50,"PX_YEST_CLOSE",$A$1,$A$2)</f>
        <v>#NAME?</v>
      </c>
      <c r="H50" s="6">
        <v>12.86400032043457</v>
      </c>
      <c r="I50" s="6"/>
      <c r="J50" s="6">
        <v>0</v>
      </c>
      <c r="K50" s="7" t="s">
        <v>95</v>
      </c>
      <c r="L50" s="6">
        <v>0</v>
      </c>
      <c r="M50" s="6" t="e">
        <f ca="1">_xll.BDP($A50,"PX_LAST",$A$1,$A$2)</f>
        <v>#NAME?</v>
      </c>
      <c r="N50" s="6">
        <v>10102020</v>
      </c>
      <c r="O50" s="6" t="e">
        <f ca="1">_xll.BDP($A50,"CHG_NET_YTD",$A$1,$A$2)</f>
        <v>#NAME?</v>
      </c>
      <c r="P50" s="6">
        <v>9.0813055038452148</v>
      </c>
      <c r="Q50" s="6" t="e">
        <f ca="1">_xll.BDP($A50,"EQY_DVD_YLD_IND",$A$1,$A$2)</f>
        <v>#NAME?</v>
      </c>
      <c r="R50" s="9" t="e">
        <f ca="1">_xll.BDH(A50,"px_last","11/3/23","11/3/23")</f>
        <v>#NAME?</v>
      </c>
    </row>
    <row r="51" spans="1:18" s="4" customFormat="1" ht="14.5">
      <c r="A51" s="7" t="s">
        <v>122</v>
      </c>
      <c r="B51" s="7" t="s">
        <v>123</v>
      </c>
      <c r="C51" s="7" t="s">
        <v>89</v>
      </c>
      <c r="D51" s="6">
        <v>7</v>
      </c>
      <c r="E51" s="6">
        <v>11</v>
      </c>
      <c r="F51" s="6">
        <v>1</v>
      </c>
      <c r="G51" s="6" t="e">
        <f ca="1">_xll.BDP($A51,"PX_YEST_CLOSE",$A$1,$A$2)</f>
        <v>#NAME?</v>
      </c>
      <c r="H51" s="6">
        <v>87.316001892089844</v>
      </c>
      <c r="I51" s="6">
        <v>2.547770738601685</v>
      </c>
      <c r="J51" s="6">
        <v>2.375</v>
      </c>
      <c r="K51" s="7" t="s">
        <v>25</v>
      </c>
      <c r="L51" s="6">
        <v>0.5</v>
      </c>
      <c r="M51" s="6" t="e">
        <f ca="1">_xll.BDP($A51,"PX_LAST",$A$1,$A$2)</f>
        <v>#NAME?</v>
      </c>
      <c r="N51" s="6">
        <v>10102010</v>
      </c>
      <c r="O51" s="6" t="e">
        <f ca="1">_xll.BDP($A51,"CHG_NET_YTD",$A$1,$A$2)</f>
        <v>#NAME?</v>
      </c>
      <c r="P51" s="6">
        <v>19.029573440551758</v>
      </c>
      <c r="Q51" s="6" t="e">
        <f ca="1">_xll.BDP($A51,"EQY_DVD_YLD_IND",$A$1,$A$2)</f>
        <v>#NAME?</v>
      </c>
      <c r="R51" s="9" t="e">
        <f ca="1">_xll.BDH(A51,"px_last","11/3/23","11/3/23")</f>
        <v>#NAME?</v>
      </c>
    </row>
    <row r="52" spans="1:18" s="4" customFormat="1" ht="14.5">
      <c r="A52" s="7" t="s">
        <v>124</v>
      </c>
      <c r="B52" s="7" t="s">
        <v>125</v>
      </c>
      <c r="C52" s="7" t="s">
        <v>89</v>
      </c>
      <c r="D52" s="6">
        <v>6</v>
      </c>
      <c r="E52" s="6">
        <v>2</v>
      </c>
      <c r="F52" s="6">
        <v>0</v>
      </c>
      <c r="G52" s="6" t="e">
        <f ca="1">_xll.BDP($A52,"PX_YEST_CLOSE",$A$1,$A$2)</f>
        <v>#NAME?</v>
      </c>
      <c r="H52" s="6">
        <v>23.125</v>
      </c>
      <c r="I52" s="6"/>
      <c r="J52" s="6">
        <v>0</v>
      </c>
      <c r="K52" s="7" t="s">
        <v>95</v>
      </c>
      <c r="L52" s="6">
        <v>0</v>
      </c>
      <c r="M52" s="6" t="e">
        <f ca="1">_xll.BDP($A52,"PX_LAST",$A$1,$A$2)</f>
        <v>#NAME?</v>
      </c>
      <c r="N52" s="6">
        <v>10101020</v>
      </c>
      <c r="O52" s="6" t="e">
        <f ca="1">_xll.BDP($A52,"CHG_NET_YTD",$A$1,$A$2)</f>
        <v>#NAME?</v>
      </c>
      <c r="P52" s="6">
        <v>10.553128242492676</v>
      </c>
      <c r="Q52" s="6" t="e">
        <f ca="1">_xll.BDP($A52,"EQY_DVD_YLD_IND",$A$1,$A$2)</f>
        <v>#NAME?</v>
      </c>
      <c r="R52" s="9" t="e">
        <f ca="1">_xll.BDH(A52,"px_last","11/3/23","11/3/23")</f>
        <v>#NAME?</v>
      </c>
    </row>
    <row r="53" spans="1:18" s="4" customFormat="1" ht="14.5">
      <c r="A53" s="7" t="s">
        <v>126</v>
      </c>
      <c r="B53" s="7" t="s">
        <v>127</v>
      </c>
      <c r="C53" s="7" t="s">
        <v>89</v>
      </c>
      <c r="D53" s="6">
        <v>12</v>
      </c>
      <c r="E53" s="6">
        <v>3</v>
      </c>
      <c r="F53" s="6">
        <v>0</v>
      </c>
      <c r="G53" s="6" t="e">
        <f ca="1">_xll.BDP($A53,"PX_YEST_CLOSE",$A$1,$A$2)</f>
        <v>#NAME?</v>
      </c>
      <c r="H53" s="6">
        <v>19.195999145507813</v>
      </c>
      <c r="I53" s="6">
        <v>7.2580647468566895</v>
      </c>
      <c r="J53" s="6">
        <v>7.5450000762939453</v>
      </c>
      <c r="K53" s="7" t="s">
        <v>92</v>
      </c>
      <c r="L53" s="6">
        <v>0.270000010728836</v>
      </c>
      <c r="M53" s="6" t="e">
        <f ca="1">_xll.BDP($A53,"PX_LAST",$A$1,$A$2)</f>
        <v>#NAME?</v>
      </c>
      <c r="N53" s="6">
        <v>10102020</v>
      </c>
      <c r="O53" s="6" t="e">
        <f ca="1">_xll.BDP($A53,"CHG_NET_YTD",$A$1,$A$2)</f>
        <v>#NAME?</v>
      </c>
      <c r="P53" s="6">
        <v>-6.0012621879577637</v>
      </c>
      <c r="Q53" s="6" t="e">
        <f ca="1">_xll.BDP($A53,"EQY_DVD_YLD_IND",$A$1,$A$2)</f>
        <v>#NAME?</v>
      </c>
      <c r="R53" s="9" t="e">
        <f ca="1">_xll.BDH(A53,"px_last","11/3/23","11/3/23")</f>
        <v>#NAME?</v>
      </c>
    </row>
    <row r="54" spans="1:18" s="4" customFormat="1" ht="14.5">
      <c r="A54" s="7" t="s">
        <v>128</v>
      </c>
      <c r="B54" s="7" t="s">
        <v>129</v>
      </c>
      <c r="C54" s="7" t="s">
        <v>89</v>
      </c>
      <c r="D54" s="6">
        <v>11</v>
      </c>
      <c r="E54" s="6">
        <v>2</v>
      </c>
      <c r="F54" s="6">
        <v>0</v>
      </c>
      <c r="G54" s="6" t="e">
        <f ca="1">_xll.BDP($A54,"PX_YEST_CLOSE",$A$1,$A$2)</f>
        <v>#NAME?</v>
      </c>
      <c r="H54" s="6">
        <v>6.0710000991821289</v>
      </c>
      <c r="I54" s="6">
        <v>3.537736177444458</v>
      </c>
      <c r="J54" s="6">
        <v>3.4879999160766602</v>
      </c>
      <c r="K54" s="7" t="s">
        <v>92</v>
      </c>
      <c r="L54" s="6">
        <v>1.2500000186265001E-2</v>
      </c>
      <c r="M54" s="6" t="e">
        <f ca="1">_xll.BDP($A54,"PX_LAST",$A$1,$A$2)</f>
        <v>#NAME?</v>
      </c>
      <c r="N54" s="6">
        <v>10102020</v>
      </c>
      <c r="O54" s="6" t="e">
        <f ca="1">_xll.BDP($A54,"CHG_NET_YTD",$A$1,$A$2)</f>
        <v>#NAME?</v>
      </c>
      <c r="P54" s="6">
        <v>-4.9327411651611328</v>
      </c>
      <c r="Q54" s="6" t="e">
        <f ca="1">_xll.BDP($A54,"EQY_DVD_YLD_IND",$A$1,$A$2)</f>
        <v>#NAME?</v>
      </c>
      <c r="R54" s="9" t="e">
        <f ca="1">_xll.BDH(A54,"px_last","11/3/23","11/3/23")</f>
        <v>#NAME?</v>
      </c>
    </row>
    <row r="55" spans="1:18" s="4" customFormat="1" ht="14.5">
      <c r="A55" s="7" t="s">
        <v>130</v>
      </c>
      <c r="B55" s="7" t="s">
        <v>131</v>
      </c>
      <c r="C55" s="7" t="s">
        <v>89</v>
      </c>
      <c r="D55" s="6">
        <v>9</v>
      </c>
      <c r="E55" s="6">
        <v>2</v>
      </c>
      <c r="F55" s="6">
        <v>1</v>
      </c>
      <c r="G55" s="6" t="e">
        <f ca="1">_xll.BDP($A55,"PX_YEST_CLOSE",$A$1,$A$2)</f>
        <v>#NAME?</v>
      </c>
      <c r="H55" s="6">
        <v>25.041999816894531</v>
      </c>
      <c r="I55" s="6">
        <v>7.4676876068115234</v>
      </c>
      <c r="J55" s="6">
        <v>7.435999870300293</v>
      </c>
      <c r="K55" s="7" t="s">
        <v>25</v>
      </c>
      <c r="L55" s="6">
        <v>0.38999998569488503</v>
      </c>
      <c r="M55" s="6" t="e">
        <f ca="1">_xll.BDP($A55,"PX_LAST",$A$1,$A$2)</f>
        <v>#NAME?</v>
      </c>
      <c r="N55" s="6">
        <v>10102040</v>
      </c>
      <c r="O55" s="6" t="e">
        <f ca="1">_xll.BDP($A55,"CHG_NET_YTD",$A$1,$A$2)</f>
        <v>#NAME?</v>
      </c>
      <c r="P55" s="6">
        <v>-11.63282585144043</v>
      </c>
      <c r="Q55" s="6" t="e">
        <f ca="1">_xll.BDP($A55,"EQY_DVD_YLD_IND",$A$1,$A$2)</f>
        <v>#NAME?</v>
      </c>
      <c r="R55" s="9" t="e">
        <f ca="1">_xll.BDH(A55,"px_last","11/3/23","11/3/23")</f>
        <v>#NAME?</v>
      </c>
    </row>
    <row r="56" spans="1:18" s="4" customFormat="1" ht="14.5">
      <c r="A56" s="7" t="s">
        <v>132</v>
      </c>
      <c r="B56" s="7" t="s">
        <v>133</v>
      </c>
      <c r="C56" s="7" t="s">
        <v>89</v>
      </c>
      <c r="D56" s="6">
        <v>6</v>
      </c>
      <c r="E56" s="6">
        <v>2</v>
      </c>
      <c r="F56" s="6">
        <v>0</v>
      </c>
      <c r="G56" s="6" t="e">
        <f ca="1">_xll.BDP($A56,"PX_YEST_CLOSE",$A$1,$A$2)</f>
        <v>#NAME?</v>
      </c>
      <c r="H56" s="6">
        <v>9.375</v>
      </c>
      <c r="I56" s="6">
        <v>5.0441365242004386</v>
      </c>
      <c r="J56" s="6">
        <v>5.1409997940063477</v>
      </c>
      <c r="K56" s="7" t="s">
        <v>25</v>
      </c>
      <c r="L56" s="6"/>
      <c r="M56" s="6" t="e">
        <f ca="1">_xll.BDP($A56,"PX_LAST",$A$1,$A$2)</f>
        <v>#NAME?</v>
      </c>
      <c r="N56" s="6">
        <v>10101020</v>
      </c>
      <c r="O56" s="6" t="e">
        <f ca="1">_xll.BDP($A56,"CHG_NET_YTD",$A$1,$A$2)</f>
        <v>#NAME?</v>
      </c>
      <c r="P56" s="6">
        <v>12.80226993560791</v>
      </c>
      <c r="Q56" s="6" t="e">
        <f ca="1">_xll.BDP($A56,"EQY_DVD_YLD_IND",$A$1,$A$2)</f>
        <v>#NAME?</v>
      </c>
      <c r="R56" s="9" t="e">
        <f ca="1">_xll.BDH(A56,"px_last","11/3/23","11/3/23")</f>
        <v>#NAME?</v>
      </c>
    </row>
    <row r="57" spans="1:18" s="4" customFormat="1" ht="14.5">
      <c r="A57" s="7" t="s">
        <v>134</v>
      </c>
      <c r="B57" s="7" t="s">
        <v>135</v>
      </c>
      <c r="C57" s="7" t="s">
        <v>89</v>
      </c>
      <c r="D57" s="6">
        <v>11</v>
      </c>
      <c r="E57" s="6">
        <v>2</v>
      </c>
      <c r="F57" s="6">
        <v>0</v>
      </c>
      <c r="G57" s="6" t="e">
        <f ca="1">_xll.BDP($A57,"PX_YEST_CLOSE",$A$1,$A$2)</f>
        <v>#NAME?</v>
      </c>
      <c r="H57" s="6">
        <v>30.684999465942383</v>
      </c>
      <c r="I57" s="6">
        <v>1.3781359195709231</v>
      </c>
      <c r="J57" s="6">
        <v>1.4290000200271611</v>
      </c>
      <c r="K57" s="7" t="s">
        <v>25</v>
      </c>
      <c r="L57" s="6">
        <v>8.0473198201284013E-2</v>
      </c>
      <c r="M57" s="6" t="e">
        <f ca="1">_xll.BDP($A57,"PX_LAST",$A$1,$A$2)</f>
        <v>#NAME?</v>
      </c>
      <c r="N57" s="6">
        <v>10102020</v>
      </c>
      <c r="O57" s="6" t="e">
        <f ca="1">_xll.BDP($A57,"CHG_NET_YTD",$A$1,$A$2)</f>
        <v>#NAME?</v>
      </c>
      <c r="P57" s="6">
        <v>-0.33472773432731601</v>
      </c>
      <c r="Q57" s="6" t="e">
        <f ca="1">_xll.BDP($A57,"EQY_DVD_YLD_IND",$A$1,$A$2)</f>
        <v>#NAME?</v>
      </c>
      <c r="R57" s="9" t="e">
        <f ca="1">_xll.BDH(A57,"px_last","11/3/23","11/3/23")</f>
        <v>#NAME?</v>
      </c>
    </row>
    <row r="58" spans="1:18" s="4" customFormat="1" ht="14.5">
      <c r="A58" s="7" t="s">
        <v>136</v>
      </c>
      <c r="B58" s="7" t="s">
        <v>137</v>
      </c>
      <c r="C58" s="7" t="s">
        <v>89</v>
      </c>
      <c r="D58" s="6">
        <v>17</v>
      </c>
      <c r="E58" s="6">
        <v>2</v>
      </c>
      <c r="F58" s="6">
        <v>0</v>
      </c>
      <c r="G58" s="6" t="e">
        <f ca="1">_xll.BDP($A58,"PX_YEST_CLOSE",$A$1,$A$2)</f>
        <v>#NAME?</v>
      </c>
      <c r="H58" s="6">
        <v>33.419998168945313</v>
      </c>
      <c r="I58" s="6">
        <v>2.139854907989502</v>
      </c>
      <c r="J58" s="6">
        <v>1.9809999465942381</v>
      </c>
      <c r="K58" s="7" t="s">
        <v>25</v>
      </c>
      <c r="L58" s="6">
        <v>0.384999990463257</v>
      </c>
      <c r="M58" s="6" t="e">
        <f ca="1">_xll.BDP($A58,"PX_LAST",$A$1,$A$2)</f>
        <v>#NAME?</v>
      </c>
      <c r="N58" s="6">
        <v>10102010</v>
      </c>
      <c r="O58" s="6" t="e">
        <f ca="1">_xll.BDP($A58,"CHG_NET_YTD",$A$1,$A$2)</f>
        <v>#NAME?</v>
      </c>
      <c r="P58" s="6">
        <v>-0.38066381216049205</v>
      </c>
      <c r="Q58" s="6" t="e">
        <f ca="1">_xll.BDP($A58,"EQY_DVD_YLD_IND",$A$1,$A$2)</f>
        <v>#NAME?</v>
      </c>
      <c r="R58" s="9" t="e">
        <f ca="1">_xll.BDH(A58,"px_last","11/3/23","11/3/23")</f>
        <v>#NAME?</v>
      </c>
    </row>
    <row r="59" spans="1:18" s="4" customFormat="1" ht="14.5">
      <c r="A59" s="7" t="s">
        <v>138</v>
      </c>
      <c r="B59" s="7" t="s">
        <v>139</v>
      </c>
      <c r="C59" s="7" t="s">
        <v>89</v>
      </c>
      <c r="D59" s="6">
        <v>15</v>
      </c>
      <c r="E59" s="6">
        <v>1</v>
      </c>
      <c r="F59" s="6">
        <v>0</v>
      </c>
      <c r="G59" s="6" t="e">
        <f ca="1">_xll.BDP($A59,"PX_YEST_CLOSE",$A$1,$A$2)</f>
        <v>#NAME?</v>
      </c>
      <c r="H59" s="6">
        <v>84.405998229980469</v>
      </c>
      <c r="I59" s="6">
        <v>1.4270032644271851</v>
      </c>
      <c r="J59" s="6">
        <v>7.995999813079834</v>
      </c>
      <c r="K59" s="7" t="s">
        <v>25</v>
      </c>
      <c r="L59" s="6">
        <v>1</v>
      </c>
      <c r="M59" s="6" t="e">
        <f ca="1">_xll.BDP($A59,"PX_LAST",$A$1,$A$2)</f>
        <v>#NAME?</v>
      </c>
      <c r="N59" s="6">
        <v>10102020</v>
      </c>
      <c r="O59" s="6" t="e">
        <f ca="1">_xll.BDP($A59,"CHG_NET_YTD",$A$1,$A$2)</f>
        <v>#NAME?</v>
      </c>
      <c r="P59" s="6">
        <v>6.6744694709777832</v>
      </c>
      <c r="Q59" s="6" t="e">
        <f ca="1">_xll.BDP($A59,"EQY_DVD_YLD_IND",$A$1,$A$2)</f>
        <v>#NAME?</v>
      </c>
      <c r="R59" s="9" t="e">
        <f ca="1">_xll.BDH(A59,"px_last","11/3/23","11/3/23")</f>
        <v>#NAME?</v>
      </c>
    </row>
    <row r="60" spans="1:18" s="4" customFormat="1" ht="14.5">
      <c r="A60" s="7" t="s">
        <v>140</v>
      </c>
      <c r="B60" s="7" t="s">
        <v>141</v>
      </c>
      <c r="C60" s="7" t="s">
        <v>89</v>
      </c>
      <c r="D60" s="6">
        <v>6</v>
      </c>
      <c r="E60" s="6">
        <v>0</v>
      </c>
      <c r="F60" s="6">
        <v>0</v>
      </c>
      <c r="G60" s="6" t="e">
        <f ca="1">_xll.BDP($A60,"PX_YEST_CLOSE",$A$1,$A$2)</f>
        <v>#NAME?</v>
      </c>
      <c r="H60" s="6">
        <v>3.841000080108643</v>
      </c>
      <c r="I60" s="6">
        <v>2.58301854133606</v>
      </c>
      <c r="J60" s="6">
        <v>3.0559999942779541</v>
      </c>
      <c r="K60" s="7" t="s">
        <v>142</v>
      </c>
      <c r="L60" s="6">
        <v>0</v>
      </c>
      <c r="M60" s="6" t="e">
        <f ca="1">_xll.BDP($A60,"PX_LAST",$A$1,$A$2)</f>
        <v>#NAME?</v>
      </c>
      <c r="N60" s="6">
        <v>10102020</v>
      </c>
      <c r="O60" s="6" t="e">
        <f ca="1">_xll.BDP($A60,"CHG_NET_YTD",$A$1,$A$2)</f>
        <v>#NAME?</v>
      </c>
      <c r="P60" s="6">
        <v>6.4257063865661621</v>
      </c>
      <c r="Q60" s="6" t="e">
        <f ca="1">_xll.BDP($A60,"EQY_DVD_YLD_IND",$A$1,$A$2)</f>
        <v>#NAME?</v>
      </c>
      <c r="R60" s="9" t="e">
        <f ca="1">_xll.BDH(A60,"px_last","11/3/23","11/3/23")</f>
        <v>#NAME?</v>
      </c>
    </row>
    <row r="61" spans="1:18" s="4" customFormat="1" ht="14.5">
      <c r="A61" s="7" t="s">
        <v>143</v>
      </c>
      <c r="B61" s="7" t="s">
        <v>144</v>
      </c>
      <c r="C61" s="7" t="s">
        <v>89</v>
      </c>
      <c r="D61" s="6">
        <v>11</v>
      </c>
      <c r="E61" s="6">
        <v>6</v>
      </c>
      <c r="F61" s="6">
        <v>0</v>
      </c>
      <c r="G61" s="6" t="e">
        <f ca="1">_xll.BDP($A61,"PX_YEST_CLOSE",$A$1,$A$2)</f>
        <v>#NAME?</v>
      </c>
      <c r="H61" s="6">
        <v>49.833000183105469</v>
      </c>
      <c r="I61" s="6">
        <v>6.0737037658691406</v>
      </c>
      <c r="J61" s="6">
        <v>6.0910000801086426</v>
      </c>
      <c r="K61" s="7" t="s">
        <v>25</v>
      </c>
      <c r="L61" s="6">
        <v>0.67000001668930109</v>
      </c>
      <c r="M61" s="6" t="e">
        <f ca="1">_xll.BDP($A61,"PX_LAST",$A$1,$A$2)</f>
        <v>#NAME?</v>
      </c>
      <c r="N61" s="6">
        <v>10102040</v>
      </c>
      <c r="O61" s="6" t="e">
        <f ca="1">_xll.BDP($A61,"CHG_NET_YTD",$A$1,$A$2)</f>
        <v>#NAME?</v>
      </c>
      <c r="P61" s="6">
        <v>-4.3516101837158203</v>
      </c>
      <c r="Q61" s="6" t="e">
        <f ca="1">_xll.BDP($A61,"EQY_DVD_YLD_IND",$A$1,$A$2)</f>
        <v>#NAME?</v>
      </c>
      <c r="R61" s="9" t="e">
        <f ca="1">_xll.BDH(A61,"px_last","11/3/23","11/3/23")</f>
        <v>#NAME?</v>
      </c>
    </row>
    <row r="62" spans="1:18" s="4" customFormat="1" ht="14.5">
      <c r="A62" s="7" t="s">
        <v>145</v>
      </c>
      <c r="B62" s="7" t="s">
        <v>146</v>
      </c>
      <c r="C62" s="7" t="s">
        <v>89</v>
      </c>
      <c r="D62" s="6">
        <v>7</v>
      </c>
      <c r="E62" s="6">
        <v>8</v>
      </c>
      <c r="F62" s="6">
        <v>0</v>
      </c>
      <c r="G62" s="6" t="e">
        <f ca="1">_xll.BDP($A62,"PX_YEST_CLOSE",$A$1,$A$2)</f>
        <v>#NAME?</v>
      </c>
      <c r="H62" s="6">
        <v>25.466999053955078</v>
      </c>
      <c r="I62" s="6">
        <v>2.0800833702087402</v>
      </c>
      <c r="J62" s="6">
        <v>2.002000093460083</v>
      </c>
      <c r="K62" s="7" t="s">
        <v>25</v>
      </c>
      <c r="L62" s="6">
        <v>0.10000000149011601</v>
      </c>
      <c r="M62" s="6" t="e">
        <f ca="1">_xll.BDP($A62,"PX_LAST",$A$1,$A$2)</f>
        <v>#NAME?</v>
      </c>
      <c r="N62" s="6">
        <v>10102020</v>
      </c>
      <c r="O62" s="6" t="e">
        <f ca="1">_xll.BDP($A62,"CHG_NET_YTD",$A$1,$A$2)</f>
        <v>#NAME?</v>
      </c>
      <c r="P62" s="6">
        <v>-19.774717330932617</v>
      </c>
      <c r="Q62" s="6" t="e">
        <f ca="1">_xll.BDP($A62,"EQY_DVD_YLD_IND",$A$1,$A$2)</f>
        <v>#NAME?</v>
      </c>
      <c r="R62" s="9" t="e">
        <f ca="1">_xll.BDH(A62,"px_last","11/3/23","11/3/23")</f>
        <v>#NAME?</v>
      </c>
    </row>
    <row r="63" spans="1:18" s="4" customFormat="1" ht="14.5">
      <c r="A63" s="7" t="s">
        <v>147</v>
      </c>
      <c r="B63" s="7" t="s">
        <v>148</v>
      </c>
      <c r="C63" s="7" t="s">
        <v>89</v>
      </c>
      <c r="D63" s="6">
        <v>8</v>
      </c>
      <c r="E63" s="6">
        <v>3</v>
      </c>
      <c r="F63" s="6">
        <v>0</v>
      </c>
      <c r="G63" s="6" t="e">
        <f ca="1">_xll.BDP($A63,"PX_YEST_CLOSE",$A$1,$A$2)</f>
        <v>#NAME?</v>
      </c>
      <c r="H63" s="6">
        <v>16.840999603271484</v>
      </c>
      <c r="I63" s="6">
        <v>8.782435417175293</v>
      </c>
      <c r="J63" s="6">
        <v>8.6899995803833008</v>
      </c>
      <c r="K63" s="7" t="s">
        <v>92</v>
      </c>
      <c r="L63" s="6">
        <v>0.33000001311302202</v>
      </c>
      <c r="M63" s="6" t="e">
        <f ca="1">_xll.BDP($A63,"PX_LAST",$A$1,$A$2)</f>
        <v>#NAME?</v>
      </c>
      <c r="N63" s="6">
        <v>10102020</v>
      </c>
      <c r="O63" s="6" t="e">
        <f ca="1">_xll.BDP($A63,"CHG_NET_YTD",$A$1,$A$2)</f>
        <v>#NAME?</v>
      </c>
      <c r="P63" s="6">
        <v>8.363372802734375</v>
      </c>
      <c r="Q63" s="6" t="e">
        <f ca="1">_xll.BDP($A63,"EQY_DVD_YLD_IND",$A$1,$A$2)</f>
        <v>#NAME?</v>
      </c>
      <c r="R63" s="9" t="e">
        <f ca="1">_xll.BDH(A63,"px_last","11/3/23","11/3/23")</f>
        <v>#NAME?</v>
      </c>
    </row>
    <row r="64" spans="1:18" s="4" customFormat="1" ht="14.5">
      <c r="A64" s="7" t="s">
        <v>149</v>
      </c>
      <c r="B64" s="7" t="s">
        <v>150</v>
      </c>
      <c r="C64" s="7" t="s">
        <v>89</v>
      </c>
      <c r="D64" s="6">
        <v>6</v>
      </c>
      <c r="E64" s="6">
        <v>7</v>
      </c>
      <c r="F64" s="6">
        <v>0</v>
      </c>
      <c r="G64" s="6" t="e">
        <f ca="1">_xll.BDP($A64,"PX_YEST_CLOSE",$A$1,$A$2)</f>
        <v>#NAME?</v>
      </c>
      <c r="H64" s="6">
        <v>35.153999328613281</v>
      </c>
      <c r="I64" s="6">
        <v>6.0808758735656738</v>
      </c>
      <c r="J64" s="6">
        <v>5.9869999885559082</v>
      </c>
      <c r="K64" s="7" t="s">
        <v>25</v>
      </c>
      <c r="L64" s="6">
        <v>0.47999998927116405</v>
      </c>
      <c r="M64" s="6" t="e">
        <f ca="1">_xll.BDP($A64,"PX_LAST",$A$1,$A$2)</f>
        <v>#NAME?</v>
      </c>
      <c r="N64" s="6">
        <v>10102040</v>
      </c>
      <c r="O64" s="6" t="e">
        <f ca="1">_xll.BDP($A64,"CHG_NET_YTD",$A$1,$A$2)</f>
        <v>#NAME?</v>
      </c>
      <c r="P64" s="6">
        <v>11.152413368225098</v>
      </c>
      <c r="Q64" s="6" t="e">
        <f ca="1">_xll.BDP($A64,"EQY_DVD_YLD_IND",$A$1,$A$2)</f>
        <v>#NAME?</v>
      </c>
      <c r="R64" s="9" t="e">
        <f ca="1">_xll.BDH(A64,"px_last","11/3/23","11/3/23")</f>
        <v>#NAME?</v>
      </c>
    </row>
    <row r="65" spans="1:18" s="4" customFormat="1" ht="14.5">
      <c r="A65" s="7" t="s">
        <v>151</v>
      </c>
      <c r="B65" s="7" t="s">
        <v>152</v>
      </c>
      <c r="C65" s="7" t="s">
        <v>89</v>
      </c>
      <c r="D65" s="6">
        <v>10</v>
      </c>
      <c r="E65" s="6">
        <v>1</v>
      </c>
      <c r="F65" s="6">
        <v>0</v>
      </c>
      <c r="G65" s="6" t="e">
        <f ca="1">_xll.BDP($A65,"PX_YEST_CLOSE",$A$1,$A$2)</f>
        <v>#NAME?</v>
      </c>
      <c r="H65" s="6">
        <v>65.404998779296875</v>
      </c>
      <c r="I65" s="6">
        <v>0.20916855335235601</v>
      </c>
      <c r="J65" s="6">
        <v>0.18690000474453</v>
      </c>
      <c r="K65" s="7" t="s">
        <v>153</v>
      </c>
      <c r="L65" s="6">
        <v>0</v>
      </c>
      <c r="M65" s="6" t="e">
        <f ca="1">_xll.BDP($A65,"PX_LAST",$A$1,$A$2)</f>
        <v>#NAME?</v>
      </c>
      <c r="N65" s="6">
        <v>10102050</v>
      </c>
      <c r="O65" s="6" t="e">
        <f ca="1">_xll.BDP($A65,"CHG_NET_YTD",$A$1,$A$2)</f>
        <v>#NAME?</v>
      </c>
      <c r="P65" s="6">
        <v>86.933845520019531</v>
      </c>
      <c r="Q65" s="6" t="e">
        <f ca="1">_xll.BDP($A65,"EQY_DVD_YLD_IND",$A$1,$A$2)</f>
        <v>#NAME?</v>
      </c>
      <c r="R65" s="9" t="e">
        <f ca="1">_xll.BDH(A65,"px_last","11/3/23","11/3/23")</f>
        <v>#NAME?</v>
      </c>
    </row>
    <row r="66" spans="1:18" s="4" customFormat="1" ht="14.5">
      <c r="A66" s="7" t="s">
        <v>154</v>
      </c>
      <c r="B66" s="7" t="s">
        <v>155</v>
      </c>
      <c r="C66" s="7" t="s">
        <v>89</v>
      </c>
      <c r="D66" s="6">
        <v>12</v>
      </c>
      <c r="E66" s="6">
        <v>7</v>
      </c>
      <c r="F66" s="6">
        <v>2</v>
      </c>
      <c r="G66" s="6" t="e">
        <f ca="1">_xll.BDP($A66,"PX_YEST_CLOSE",$A$1,$A$2)</f>
        <v>#NAME?</v>
      </c>
      <c r="H66" s="6">
        <v>53.4739990234375</v>
      </c>
      <c r="I66" s="6">
        <v>7.6740164756774902</v>
      </c>
      <c r="J66" s="6">
        <v>7.7199997901916504</v>
      </c>
      <c r="K66" s="7" t="s">
        <v>25</v>
      </c>
      <c r="L66" s="6">
        <v>0.88999998569488503</v>
      </c>
      <c r="M66" s="6" t="e">
        <f ca="1">_xll.BDP($A66,"PX_LAST",$A$1,$A$2)</f>
        <v>#NAME?</v>
      </c>
      <c r="N66" s="6">
        <v>10102040</v>
      </c>
      <c r="O66" s="6" t="e">
        <f ca="1">_xll.BDP($A66,"CHG_NET_YTD",$A$1,$A$2)</f>
        <v>#NAME?</v>
      </c>
      <c r="P66" s="6">
        <v>-12.651059150695801</v>
      </c>
      <c r="Q66" s="6" t="e">
        <f ca="1">_xll.BDP($A66,"EQY_DVD_YLD_IND",$A$1,$A$2)</f>
        <v>#NAME?</v>
      </c>
      <c r="R66" s="9" t="e">
        <f ca="1">_xll.BDH(A66,"px_last","11/3/23","11/3/23")</f>
        <v>#NAME?</v>
      </c>
    </row>
    <row r="67" spans="1:18" s="4" customFormat="1" ht="14.5">
      <c r="A67" s="7" t="s">
        <v>156</v>
      </c>
      <c r="B67" s="7" t="s">
        <v>157</v>
      </c>
      <c r="C67" s="7" t="s">
        <v>89</v>
      </c>
      <c r="D67" s="6">
        <v>15</v>
      </c>
      <c r="E67" s="6">
        <v>8</v>
      </c>
      <c r="F67" s="6">
        <v>0</v>
      </c>
      <c r="G67" s="6" t="e">
        <f ca="1">_xll.BDP($A67,"PX_YEST_CLOSE",$A$1,$A$2)</f>
        <v>#NAME?</v>
      </c>
      <c r="H67" s="6">
        <v>98.61199951171875</v>
      </c>
      <c r="I67" s="6">
        <v>4.369196891784668</v>
      </c>
      <c r="J67" s="6">
        <v>3.9600000381469731</v>
      </c>
      <c r="K67" s="7" t="s">
        <v>25</v>
      </c>
      <c r="L67" s="6">
        <v>0.89999997615814209</v>
      </c>
      <c r="M67" s="6" t="e">
        <f ca="1">_xll.BDP($A67,"PX_LAST",$A$1,$A$2)</f>
        <v>#NAME?</v>
      </c>
      <c r="N67" s="6">
        <v>10102020</v>
      </c>
      <c r="O67" s="6" t="e">
        <f ca="1">_xll.BDP($A67,"CHG_NET_YTD",$A$1,$A$2)</f>
        <v>#NAME?</v>
      </c>
      <c r="P67" s="6">
        <v>21.758213043212891</v>
      </c>
      <c r="Q67" s="6" t="e">
        <f ca="1">_xll.BDP($A67,"EQY_DVD_YLD_IND",$A$1,$A$2)</f>
        <v>#NAME?</v>
      </c>
      <c r="R67" s="9" t="e">
        <f ca="1">_xll.BDH(A67,"px_last","11/3/23","11/3/23")</f>
        <v>#NAME?</v>
      </c>
    </row>
    <row r="68" spans="1:18" s="4" customFormat="1" ht="14.5">
      <c r="A68" s="7" t="s">
        <v>158</v>
      </c>
      <c r="B68" s="7" t="s">
        <v>159</v>
      </c>
      <c r="C68" s="7" t="s">
        <v>89</v>
      </c>
      <c r="D68" s="6">
        <v>6</v>
      </c>
      <c r="E68" s="6">
        <v>7</v>
      </c>
      <c r="F68" s="6">
        <v>0</v>
      </c>
      <c r="G68" s="6" t="e">
        <f ca="1">_xll.BDP($A68,"PX_YEST_CLOSE",$A$1,$A$2)</f>
        <v>#NAME?</v>
      </c>
      <c r="H68" s="6">
        <v>27.346000671386719</v>
      </c>
      <c r="I68" s="6">
        <v>3.878787755966187</v>
      </c>
      <c r="J68" s="6">
        <v>3.8380000591278081</v>
      </c>
      <c r="K68" s="7" t="s">
        <v>25</v>
      </c>
      <c r="L68" s="6">
        <v>0.23999999463558203</v>
      </c>
      <c r="M68" s="6" t="e">
        <f ca="1">_xll.BDP($A68,"PX_LAST",$A$1,$A$2)</f>
        <v>#NAME?</v>
      </c>
      <c r="N68" s="6">
        <v>10102020</v>
      </c>
      <c r="O68" s="6" t="e">
        <f ca="1">_xll.BDP($A68,"CHG_NET_YTD",$A$1,$A$2)</f>
        <v>#NAME?</v>
      </c>
      <c r="P68" s="6">
        <v>14.055295944213867</v>
      </c>
      <c r="Q68" s="6" t="e">
        <f ca="1">_xll.BDP($A68,"EQY_DVD_YLD_IND",$A$1,$A$2)</f>
        <v>#NAME?</v>
      </c>
      <c r="R68" s="9" t="e">
        <f ca="1">_xll.BDH(A68,"px_last","11/3/23","11/3/23")</f>
        <v>#NAME?</v>
      </c>
    </row>
    <row r="69" spans="1:18" s="4" customFormat="1" ht="14.5">
      <c r="A69" s="7" t="s">
        <v>160</v>
      </c>
      <c r="B69" s="7" t="s">
        <v>161</v>
      </c>
      <c r="C69" s="7" t="s">
        <v>89</v>
      </c>
      <c r="D69" s="6">
        <v>14</v>
      </c>
      <c r="E69" s="6">
        <v>2</v>
      </c>
      <c r="F69" s="6">
        <v>0</v>
      </c>
      <c r="G69" s="6" t="e">
        <f ca="1">_xll.BDP($A69,"PX_YEST_CLOSE",$A$1,$A$2)</f>
        <v>#NAME?</v>
      </c>
      <c r="H69" s="6">
        <v>26.603000640869141</v>
      </c>
      <c r="I69" s="6">
        <v>2.9010238647460942</v>
      </c>
      <c r="J69" s="6">
        <v>2.871999979019165</v>
      </c>
      <c r="K69" s="7" t="s">
        <v>25</v>
      </c>
      <c r="L69" s="6">
        <v>0.17000000178813901</v>
      </c>
      <c r="M69" s="6" t="e">
        <f ca="1">_xll.BDP($A69,"PX_LAST",$A$1,$A$2)</f>
        <v>#NAME?</v>
      </c>
      <c r="N69" s="6">
        <v>10102020</v>
      </c>
      <c r="O69" s="6" t="e">
        <f ca="1">_xll.BDP($A69,"CHG_NET_YTD",$A$1,$A$2)</f>
        <v>#NAME?</v>
      </c>
      <c r="P69" s="6">
        <v>28.438358306884766</v>
      </c>
      <c r="Q69" s="6" t="e">
        <f ca="1">_xll.BDP($A69,"EQY_DVD_YLD_IND",$A$1,$A$2)</f>
        <v>#NAME?</v>
      </c>
      <c r="R69" s="9" t="e">
        <f ca="1">_xll.BDH(A69,"px_last","11/3/23","11/3/23")</f>
        <v>#NAME?</v>
      </c>
    </row>
    <row r="70" spans="1:18" s="4" customFormat="1" ht="14.5">
      <c r="A70" s="7" t="s">
        <v>162</v>
      </c>
      <c r="B70" s="7" t="s">
        <v>163</v>
      </c>
      <c r="C70" s="7" t="s">
        <v>89</v>
      </c>
      <c r="D70" s="6">
        <v>13</v>
      </c>
      <c r="E70" s="6">
        <v>1</v>
      </c>
      <c r="F70" s="6">
        <v>0</v>
      </c>
      <c r="G70" s="6" t="e">
        <f ca="1">_xll.BDP($A70,"PX_YEST_CLOSE",$A$1,$A$2)</f>
        <v>#NAME?</v>
      </c>
      <c r="H70" s="6">
        <v>50.923000335693359</v>
      </c>
      <c r="I70" s="6">
        <v>3.2258064746856689</v>
      </c>
      <c r="J70" s="6">
        <v>3.1979999542236328</v>
      </c>
      <c r="K70" s="7" t="s">
        <v>25</v>
      </c>
      <c r="L70" s="6">
        <v>0.34000000357627902</v>
      </c>
      <c r="M70" s="6" t="e">
        <f ca="1">_xll.BDP($A70,"PX_LAST",$A$1,$A$2)</f>
        <v>#NAME?</v>
      </c>
      <c r="N70" s="6">
        <v>10102030</v>
      </c>
      <c r="O70" s="6" t="e">
        <f ca="1">_xll.BDP($A70,"CHG_NET_YTD",$A$1,$A$2)</f>
        <v>#NAME?</v>
      </c>
      <c r="P70" s="6">
        <v>41.905086517333984</v>
      </c>
      <c r="Q70" s="6" t="e">
        <f ca="1">_xll.BDP($A70,"EQY_DVD_YLD_IND",$A$1,$A$2)</f>
        <v>#NAME?</v>
      </c>
      <c r="R70" s="9" t="e">
        <f ca="1">_xll.BDH(A70,"px_last","11/3/23","11/3/23")</f>
        <v>#NAME?</v>
      </c>
    </row>
    <row r="71" spans="1:18" s="4" customFormat="1" ht="14.5">
      <c r="A71" s="7" t="s">
        <v>164</v>
      </c>
      <c r="B71" s="7" t="s">
        <v>165</v>
      </c>
      <c r="C71" s="7" t="s">
        <v>89</v>
      </c>
      <c r="D71" s="6">
        <v>7</v>
      </c>
      <c r="E71" s="6">
        <v>1</v>
      </c>
      <c r="F71" s="6">
        <v>0</v>
      </c>
      <c r="G71" s="6" t="e">
        <f ca="1">_xll.BDP($A71,"PX_YEST_CLOSE",$A$1,$A$2)</f>
        <v>#NAME?</v>
      </c>
      <c r="H71" s="6">
        <v>3.46399998664856</v>
      </c>
      <c r="I71" s="6"/>
      <c r="J71" s="6">
        <v>0</v>
      </c>
      <c r="K71" s="7" t="s">
        <v>59</v>
      </c>
      <c r="L71" s="6">
        <v>0</v>
      </c>
      <c r="M71" s="6" t="e">
        <f ca="1">_xll.BDP($A71,"PX_LAST",$A$1,$A$2)</f>
        <v>#NAME?</v>
      </c>
      <c r="N71" s="6">
        <v>10102050</v>
      </c>
      <c r="O71" s="6" t="e">
        <f ca="1">_xll.BDP($A71,"CHG_NET_YTD",$A$1,$A$2)</f>
        <v>#NAME?</v>
      </c>
      <c r="P71" s="6">
        <v>42.580650329589844</v>
      </c>
      <c r="Q71" s="6" t="e">
        <f ca="1">_xll.BDP($A71,"EQY_DVD_YLD_IND",$A$1,$A$2)</f>
        <v>#NAME?</v>
      </c>
      <c r="R71" s="9" t="e">
        <f ca="1">_xll.BDH(A71,"px_last","11/3/23","11/3/23")</f>
        <v>#NAME?</v>
      </c>
    </row>
    <row r="72" spans="1:18" s="4" customFormat="1" ht="14.5">
      <c r="A72" s="7" t="s">
        <v>166</v>
      </c>
      <c r="B72" s="7" t="s">
        <v>167</v>
      </c>
      <c r="C72" s="7" t="s">
        <v>89</v>
      </c>
      <c r="D72" s="6">
        <v>10</v>
      </c>
      <c r="E72" s="6">
        <v>10</v>
      </c>
      <c r="F72" s="6">
        <v>2</v>
      </c>
      <c r="G72" s="6" t="e">
        <f ca="1">_xll.BDP($A72,"PX_YEST_CLOSE",$A$1,$A$2)</f>
        <v>#NAME?</v>
      </c>
      <c r="H72" s="6">
        <v>52.527000427246094</v>
      </c>
      <c r="I72" s="6">
        <v>7.4519233703613281</v>
      </c>
      <c r="J72" s="6">
        <v>7.4780001640319824</v>
      </c>
      <c r="K72" s="7" t="s">
        <v>25</v>
      </c>
      <c r="L72" s="6">
        <v>0.93000000715255704</v>
      </c>
      <c r="M72" s="6" t="e">
        <f ca="1">_xll.BDP($A72,"PX_LAST",$A$1,$A$2)</f>
        <v>#NAME?</v>
      </c>
      <c r="N72" s="6">
        <v>10102040</v>
      </c>
      <c r="O72" s="6" t="e">
        <f ca="1">_xll.BDP($A72,"CHG_NET_YTD",$A$1,$A$2)</f>
        <v>#NAME?</v>
      </c>
      <c r="P72" s="6">
        <v>-7.5213069915771484</v>
      </c>
      <c r="Q72" s="6" t="e">
        <f ca="1">_xll.BDP($A72,"EQY_DVD_YLD_IND",$A$1,$A$2)</f>
        <v>#NAME?</v>
      </c>
      <c r="R72" s="9" t="e">
        <f ca="1">_xll.BDH(A72,"px_last","11/3/23","11/3/23")</f>
        <v>#NAME?</v>
      </c>
    </row>
    <row r="73" spans="1:18" s="4" customFormat="1" ht="14.5">
      <c r="A73" s="7" t="s">
        <v>168</v>
      </c>
      <c r="B73" s="7" t="s">
        <v>169</v>
      </c>
      <c r="C73" s="7" t="s">
        <v>89</v>
      </c>
      <c r="D73" s="6">
        <v>9</v>
      </c>
      <c r="E73" s="6">
        <v>1</v>
      </c>
      <c r="F73" s="6">
        <v>0</v>
      </c>
      <c r="G73" s="6" t="e">
        <f ca="1">_xll.BDP($A73,"PX_YEST_CLOSE",$A$1,$A$2)</f>
        <v>#NAME?</v>
      </c>
      <c r="H73" s="6">
        <v>19.089000701904297</v>
      </c>
      <c r="I73" s="6"/>
      <c r="J73" s="6">
        <v>0</v>
      </c>
      <c r="K73" s="7" t="s">
        <v>59</v>
      </c>
      <c r="L73" s="6"/>
      <c r="M73" s="6" t="e">
        <f ca="1">_xll.BDP($A73,"PX_LAST",$A$1,$A$2)</f>
        <v>#NAME?</v>
      </c>
      <c r="N73" s="6">
        <v>10102020</v>
      </c>
      <c r="O73" s="6" t="e">
        <f ca="1">_xll.BDP($A73,"CHG_NET_YTD",$A$1,$A$2)</f>
        <v>#NAME?</v>
      </c>
      <c r="P73" s="6">
        <v>-3.2467532157897949</v>
      </c>
      <c r="Q73" s="6" t="e">
        <f ca="1">_xll.BDP($A73,"EQY_DVD_YLD_IND",$A$1,$A$2)</f>
        <v>#NAME?</v>
      </c>
      <c r="R73" s="9" t="e">
        <f ca="1">_xll.BDH(A73,"px_last","11/3/23","11/3/23")</f>
        <v>#NAME?</v>
      </c>
    </row>
    <row r="74" spans="1:18" s="4" customFormat="1" ht="14.5">
      <c r="A74" s="7" t="s">
        <v>170</v>
      </c>
      <c r="B74" s="7" t="s">
        <v>171</v>
      </c>
      <c r="C74" s="7" t="s">
        <v>89</v>
      </c>
      <c r="D74" s="6">
        <v>13</v>
      </c>
      <c r="E74" s="6">
        <v>1</v>
      </c>
      <c r="F74" s="6">
        <v>0</v>
      </c>
      <c r="G74" s="6" t="e">
        <f ca="1">_xll.BDP($A74,"PX_YEST_CLOSE",$A$1,$A$2)</f>
        <v>#NAME?</v>
      </c>
      <c r="H74" s="6">
        <v>28.114999771118164</v>
      </c>
      <c r="I74" s="6">
        <v>5.7674417495727539</v>
      </c>
      <c r="J74" s="6">
        <v>5.6640000343322754</v>
      </c>
      <c r="K74" s="7" t="s">
        <v>25</v>
      </c>
      <c r="L74" s="6">
        <v>0.30000001192092901</v>
      </c>
      <c r="M74" s="6" t="e">
        <f ca="1">_xll.BDP($A74,"PX_LAST",$A$1,$A$2)</f>
        <v>#NAME?</v>
      </c>
      <c r="N74" s="6">
        <v>10102020</v>
      </c>
      <c r="O74" s="6" t="e">
        <f ca="1">_xll.BDP($A74,"CHG_NET_YTD",$A$1,$A$2)</f>
        <v>#NAME?</v>
      </c>
      <c r="P74" s="6">
        <v>1.7510688304901121</v>
      </c>
      <c r="Q74" s="6" t="e">
        <f ca="1">_xll.BDP($A74,"EQY_DVD_YLD_IND",$A$1,$A$2)</f>
        <v>#NAME?</v>
      </c>
      <c r="R74" s="9" t="e">
        <f ca="1">_xll.BDH(A74,"px_last","11/3/23","11/3/23")</f>
        <v>#NAME?</v>
      </c>
    </row>
    <row r="75" spans="1:18" s="4" customFormat="1" ht="14.5">
      <c r="A75" s="7" t="s">
        <v>172</v>
      </c>
      <c r="B75" s="7" t="s">
        <v>173</v>
      </c>
      <c r="C75" s="7" t="s">
        <v>174</v>
      </c>
      <c r="D75" s="6">
        <v>7</v>
      </c>
      <c r="E75" s="6">
        <v>8</v>
      </c>
      <c r="F75" s="6">
        <v>1</v>
      </c>
      <c r="G75" s="6" t="e">
        <f ca="1">_xll.BDP($A75,"PX_YEST_CLOSE",$A$1,$A$2)</f>
        <v>#NAME?</v>
      </c>
      <c r="H75" s="6">
        <v>72.696998596191406</v>
      </c>
      <c r="I75" s="6">
        <v>4.5731706619262704</v>
      </c>
      <c r="J75" s="6">
        <v>4.6050000190734863</v>
      </c>
      <c r="K75" s="7" t="s">
        <v>25</v>
      </c>
      <c r="L75" s="6">
        <v>0.75000000000000011</v>
      </c>
      <c r="M75" s="6" t="e">
        <f ca="1">_xll.BDP($A75,"PX_LAST",$A$1,$A$2)</f>
        <v>#NAME?</v>
      </c>
      <c r="N75" s="6">
        <v>40301020</v>
      </c>
      <c r="O75" s="6" t="e">
        <f ca="1">_xll.BDP($A75,"CHG_NET_YTD",$A$1,$A$2)</f>
        <v>#NAME?</v>
      </c>
      <c r="P75" s="6">
        <v>4.3754973411560059</v>
      </c>
      <c r="Q75" s="6" t="e">
        <f ca="1">_xll.BDP($A75,"EQY_DVD_YLD_IND",$A$1,$A$2)</f>
        <v>#NAME?</v>
      </c>
      <c r="R75" s="9" t="e">
        <f ca="1">_xll.BDH(A75,"px_last","11/3/23","11/3/23")</f>
        <v>#NAME?</v>
      </c>
    </row>
    <row r="76" spans="1:18" s="4" customFormat="1" ht="14.5">
      <c r="A76" s="7" t="s">
        <v>175</v>
      </c>
      <c r="B76" s="7" t="s">
        <v>176</v>
      </c>
      <c r="C76" s="7" t="s">
        <v>174</v>
      </c>
      <c r="D76" s="6">
        <v>7</v>
      </c>
      <c r="E76" s="6">
        <v>5</v>
      </c>
      <c r="F76" s="6">
        <v>0</v>
      </c>
      <c r="G76" s="6" t="e">
        <f ca="1">_xll.BDP($A76,"PX_YEST_CLOSE",$A$1,$A$2)</f>
        <v>#NAME?</v>
      </c>
      <c r="H76" s="6">
        <v>104.22200012207031</v>
      </c>
      <c r="I76" s="6">
        <v>4.6018495559692383</v>
      </c>
      <c r="J76" s="6">
        <v>4.4749999046325684</v>
      </c>
      <c r="K76" s="7" t="s">
        <v>25</v>
      </c>
      <c r="L76" s="6">
        <v>1.0199999809265139</v>
      </c>
      <c r="M76" s="6" t="e">
        <f ca="1">_xll.BDP($A76,"PX_LAST",$A$1,$A$2)</f>
        <v>#NAME?</v>
      </c>
      <c r="N76" s="6">
        <v>40101010</v>
      </c>
      <c r="O76" s="6" t="e">
        <f ca="1">_xll.BDP($A76,"CHG_NET_YTD",$A$1,$A$2)</f>
        <v>#NAME?</v>
      </c>
      <c r="P76" s="6">
        <v>-2.817055463790894</v>
      </c>
      <c r="Q76" s="6" t="e">
        <f ca="1">_xll.BDP($A76,"EQY_DVD_YLD_IND",$A$1,$A$2)</f>
        <v>#NAME?</v>
      </c>
      <c r="R76" s="9" t="e">
        <f ca="1">_xll.BDH(A76,"px_last","11/3/23","11/3/23")</f>
        <v>#NAME?</v>
      </c>
    </row>
    <row r="77" spans="1:18" s="4" customFormat="1" ht="14.5">
      <c r="A77" s="7" t="s">
        <v>177</v>
      </c>
      <c r="B77" s="7" t="s">
        <v>178</v>
      </c>
      <c r="C77" s="7" t="s">
        <v>174</v>
      </c>
      <c r="D77" s="6">
        <v>8</v>
      </c>
      <c r="E77" s="6">
        <v>0</v>
      </c>
      <c r="F77" s="6">
        <v>0</v>
      </c>
      <c r="G77" s="6" t="e">
        <f ca="1">_xll.BDP($A77,"PX_YEST_CLOSE",$A$1,$A$2)</f>
        <v>#NAME?</v>
      </c>
      <c r="H77" s="6">
        <v>94.833000183105469</v>
      </c>
      <c r="I77" s="6">
        <v>2.0518357753753662</v>
      </c>
      <c r="J77" s="6">
        <v>1.904999971389771</v>
      </c>
      <c r="K77" s="7" t="s">
        <v>25</v>
      </c>
      <c r="L77" s="6">
        <v>0.37999999523162803</v>
      </c>
      <c r="M77" s="6" t="e">
        <f ca="1">_xll.BDP($A77,"PX_LAST",$A$1,$A$2)</f>
        <v>#NAME?</v>
      </c>
      <c r="N77" s="6">
        <v>40101015</v>
      </c>
      <c r="O77" s="6" t="e">
        <f ca="1">_xll.BDP($A77,"CHG_NET_YTD",$A$1,$A$2)</f>
        <v>#NAME?</v>
      </c>
      <c r="P77" s="6">
        <v>30.583469390869141</v>
      </c>
      <c r="Q77" s="6" t="e">
        <f ca="1">_xll.BDP($A77,"EQY_DVD_YLD_IND",$A$1,$A$2)</f>
        <v>#NAME?</v>
      </c>
      <c r="R77" s="9" t="e">
        <f ca="1">_xll.BDH(A77,"px_last","11/3/23","11/3/23")</f>
        <v>#NAME?</v>
      </c>
    </row>
    <row r="78" spans="1:18" s="4" customFormat="1" ht="14.5">
      <c r="A78" s="7" t="s">
        <v>179</v>
      </c>
      <c r="B78" s="7" t="s">
        <v>180</v>
      </c>
      <c r="C78" s="7" t="s">
        <v>174</v>
      </c>
      <c r="D78" s="6">
        <v>7</v>
      </c>
      <c r="E78" s="6">
        <v>0</v>
      </c>
      <c r="F78" s="6">
        <v>1</v>
      </c>
      <c r="G78" s="6" t="e">
        <f ca="1">_xll.BDP($A78,"PX_YEST_CLOSE",$A$1,$A$2)</f>
        <v>#NAME?</v>
      </c>
      <c r="H78" s="6">
        <v>1495.4000244140625</v>
      </c>
      <c r="I78" s="6">
        <v>1.101530075073242</v>
      </c>
      <c r="J78" s="6">
        <v>1.190000057220459</v>
      </c>
      <c r="K78" s="7" t="s">
        <v>153</v>
      </c>
      <c r="L78" s="6">
        <v>0</v>
      </c>
      <c r="M78" s="6" t="e">
        <f ca="1">_xll.BDP($A78,"PX_LAST",$A$1,$A$2)</f>
        <v>#NAME?</v>
      </c>
      <c r="N78" s="6">
        <v>40301040</v>
      </c>
      <c r="O78" s="6" t="e">
        <f ca="1">_xll.BDP($A78,"CHG_NET_YTD",$A$1,$A$2)</f>
        <v>#NAME?</v>
      </c>
      <c r="P78" s="6">
        <v>52.540298461914063</v>
      </c>
      <c r="Q78" s="6" t="e">
        <f ca="1">_xll.BDP($A78,"EQY_DVD_YLD_IND",$A$1,$A$2)</f>
        <v>#NAME?</v>
      </c>
      <c r="R78" s="9" t="e">
        <f ca="1">_xll.BDH(A78,"px_last","11/3/23","11/3/23")</f>
        <v>#NAME?</v>
      </c>
    </row>
    <row r="79" spans="1:18" s="4" customFormat="1" ht="14.5">
      <c r="A79" s="7" t="s">
        <v>181</v>
      </c>
      <c r="B79" s="7" t="s">
        <v>182</v>
      </c>
      <c r="C79" s="7" t="s">
        <v>174</v>
      </c>
      <c r="D79" s="6">
        <v>1</v>
      </c>
      <c r="E79" s="6">
        <v>2</v>
      </c>
      <c r="F79" s="6">
        <v>0</v>
      </c>
      <c r="G79" s="6" t="e">
        <f ca="1">_xll.BDP($A79,"PX_YEST_CLOSE",$A$1,$A$2)</f>
        <v>#NAME?</v>
      </c>
      <c r="H79" s="6">
        <v>53.193000793457031</v>
      </c>
      <c r="I79" s="6">
        <v>3.2297520637512211</v>
      </c>
      <c r="J79" s="6">
        <v>3.345999956130981</v>
      </c>
      <c r="K79" s="7" t="s">
        <v>25</v>
      </c>
      <c r="L79" s="6">
        <v>0.33570461538461505</v>
      </c>
      <c r="M79" s="6" t="e">
        <f ca="1">_xll.BDP($A79,"PX_LAST",$A$1,$A$2)</f>
        <v>#NAME?</v>
      </c>
      <c r="N79" s="6">
        <v>40203010</v>
      </c>
      <c r="O79" s="6" t="e">
        <f ca="1">_xll.BDP($A79,"CHG_NET_YTD",$A$1,$A$2)</f>
        <v>#NAME?</v>
      </c>
      <c r="P79" s="6">
        <v>-5.9724740982055664</v>
      </c>
      <c r="Q79" s="6" t="e">
        <f ca="1">_xll.BDP($A79,"EQY_DVD_YLD_IND",$A$1,$A$2)</f>
        <v>#NAME?</v>
      </c>
      <c r="R79" s="9" t="e">
        <f ca="1">_xll.BDH(A79,"px_last","11/3/23","11/3/23")</f>
        <v>#NAME?</v>
      </c>
    </row>
    <row r="80" spans="1:18" s="4" customFormat="1" ht="14.5">
      <c r="A80" s="7" t="s">
        <v>183</v>
      </c>
      <c r="B80" s="7" t="s">
        <v>184</v>
      </c>
      <c r="C80" s="7" t="s">
        <v>174</v>
      </c>
      <c r="D80" s="6">
        <v>3</v>
      </c>
      <c r="E80" s="6">
        <v>1</v>
      </c>
      <c r="F80" s="6">
        <v>0</v>
      </c>
      <c r="G80" s="6" t="e">
        <f ca="1">_xll.BDP($A80,"PX_YEST_CLOSE",$A$1,$A$2)</f>
        <v>#NAME?</v>
      </c>
      <c r="H80" s="6">
        <v>106.75</v>
      </c>
      <c r="I80" s="6">
        <v>0.48514252901077304</v>
      </c>
      <c r="J80" s="6">
        <v>0.50940001010894809</v>
      </c>
      <c r="K80" s="7" t="s">
        <v>25</v>
      </c>
      <c r="L80" s="6">
        <v>0.13428184815480201</v>
      </c>
      <c r="M80" s="6" t="e">
        <f ca="1">_xll.BDP($A80,"PX_LAST",$A$1,$A$2)</f>
        <v>#NAME?</v>
      </c>
      <c r="N80" s="6">
        <v>40203010</v>
      </c>
      <c r="O80" s="6" t="e">
        <f ca="1">_xll.BDP($A80,"CHG_NET_YTD",$A$1,$A$2)</f>
        <v>#NAME?</v>
      </c>
      <c r="P80" s="6">
        <v>26.282732009887695</v>
      </c>
      <c r="Q80" s="6" t="e">
        <f ca="1">_xll.BDP($A80,"EQY_DVD_YLD_IND",$A$1,$A$2)</f>
        <v>#NAME?</v>
      </c>
      <c r="R80" s="9" t="e">
        <f ca="1">_xll.BDH(A80,"px_last","11/3/23","11/3/23")</f>
        <v>#NAME?</v>
      </c>
    </row>
    <row r="81" spans="1:18" s="4" customFormat="1" ht="14.5">
      <c r="A81" s="7" t="s">
        <v>185</v>
      </c>
      <c r="B81" s="7" t="s">
        <v>186</v>
      </c>
      <c r="C81" s="7" t="s">
        <v>174</v>
      </c>
      <c r="D81" s="6">
        <v>9</v>
      </c>
      <c r="E81" s="6">
        <v>7</v>
      </c>
      <c r="F81" s="6">
        <v>1</v>
      </c>
      <c r="G81" s="6" t="e">
        <f ca="1">_xll.BDP($A81,"PX_YEST_CLOSE",$A$1,$A$2)</f>
        <v>#NAME?</v>
      </c>
      <c r="H81" s="6">
        <v>29.128000259399414</v>
      </c>
      <c r="I81" s="6">
        <v>5.7299847602844238</v>
      </c>
      <c r="J81" s="6">
        <v>5.8060002326965332</v>
      </c>
      <c r="K81" s="7" t="s">
        <v>25</v>
      </c>
      <c r="L81" s="6">
        <v>0.37000000476837203</v>
      </c>
      <c r="M81" s="6" t="e">
        <f ca="1">_xll.BDP($A81,"PX_LAST",$A$1,$A$2)</f>
        <v>#NAME?</v>
      </c>
      <c r="N81" s="6">
        <v>40301020</v>
      </c>
      <c r="O81" s="6" t="e">
        <f ca="1">_xll.BDP($A81,"CHG_NET_YTD",$A$1,$A$2)</f>
        <v>#NAME?</v>
      </c>
      <c r="P81" s="6">
        <v>5.5072460174560547</v>
      </c>
      <c r="Q81" s="6" t="e">
        <f ca="1">_xll.BDP($A81,"EQY_DVD_YLD_IND",$A$1,$A$2)</f>
        <v>#NAME?</v>
      </c>
      <c r="R81" s="9" t="e">
        <f ca="1">_xll.BDH(A81,"px_last","11/3/23","11/3/23")</f>
        <v>#NAME?</v>
      </c>
    </row>
    <row r="82" spans="1:18" s="4" customFormat="1" ht="14.5">
      <c r="A82" s="7" t="s">
        <v>187</v>
      </c>
      <c r="B82" s="7" t="s">
        <v>188</v>
      </c>
      <c r="C82" s="7" t="s">
        <v>174</v>
      </c>
      <c r="D82" s="6">
        <v>3</v>
      </c>
      <c r="E82" s="6">
        <v>5</v>
      </c>
      <c r="F82" s="6">
        <v>0</v>
      </c>
      <c r="G82" s="6" t="e">
        <f ca="1">_xll.BDP($A82,"PX_YEST_CLOSE",$A$1,$A$2)</f>
        <v>#NAME?</v>
      </c>
      <c r="H82" s="6">
        <v>17.357000350952148</v>
      </c>
      <c r="I82" s="6">
        <v>5.747126579284668</v>
      </c>
      <c r="J82" s="6">
        <v>5.3480000495910645</v>
      </c>
      <c r="K82" s="7" t="s">
        <v>25</v>
      </c>
      <c r="L82" s="6">
        <v>0.18000000715255701</v>
      </c>
      <c r="M82" s="6" t="e">
        <f ca="1">_xll.BDP($A82,"PX_LAST",$A$1,$A$2)</f>
        <v>#NAME?</v>
      </c>
      <c r="N82" s="6">
        <v>40203010</v>
      </c>
      <c r="O82" s="6" t="e">
        <f ca="1">_xll.BDP($A82,"CHG_NET_YTD",$A$1,$A$2)</f>
        <v>#NAME?</v>
      </c>
      <c r="P82" s="6">
        <v>3.0347878932952881</v>
      </c>
      <c r="Q82" s="6" t="e">
        <f ca="1">_xll.BDP($A82,"EQY_DVD_YLD_IND",$A$1,$A$2)</f>
        <v>#NAME?</v>
      </c>
      <c r="R82" s="9" t="e">
        <f ca="1">_xll.BDH(A82,"px_last","11/3/23","11/3/23")</f>
        <v>#NAME?</v>
      </c>
    </row>
    <row r="83" spans="1:18" s="4" customFormat="1" ht="14.5">
      <c r="A83" s="7" t="s">
        <v>189</v>
      </c>
      <c r="B83" s="7" t="s">
        <v>190</v>
      </c>
      <c r="C83" s="7" t="s">
        <v>174</v>
      </c>
      <c r="D83" s="6">
        <v>5</v>
      </c>
      <c r="E83" s="6">
        <v>3</v>
      </c>
      <c r="F83" s="6">
        <v>0</v>
      </c>
      <c r="G83" s="6" t="e">
        <f ca="1">_xll.BDP($A83,"PX_YEST_CLOSE",$A$1,$A$2)</f>
        <v>#NAME?</v>
      </c>
      <c r="H83" s="6">
        <v>39.856998443603516</v>
      </c>
      <c r="I83" s="6">
        <v>6.5963058471679688</v>
      </c>
      <c r="J83" s="6">
        <v>6.8559999465942383</v>
      </c>
      <c r="K83" s="7" t="s">
        <v>25</v>
      </c>
      <c r="L83" s="6">
        <v>0.5625</v>
      </c>
      <c r="M83" s="6" t="e">
        <f ca="1">_xll.BDP($A83,"PX_LAST",$A$1,$A$2)</f>
        <v>#NAME?</v>
      </c>
      <c r="N83" s="6">
        <v>40203010</v>
      </c>
      <c r="O83" s="6" t="e">
        <f ca="1">_xll.BDP($A83,"CHG_NET_YTD",$A$1,$A$2)</f>
        <v>#NAME?</v>
      </c>
      <c r="P83" s="6">
        <v>-9.7619009017944336</v>
      </c>
      <c r="Q83" s="6" t="e">
        <f ca="1">_xll.BDP($A83,"EQY_DVD_YLD_IND",$A$1,$A$2)</f>
        <v>#NAME?</v>
      </c>
      <c r="R83" s="9" t="e">
        <f ca="1">_xll.BDH(A83,"px_last","11/3/23","11/3/23")</f>
        <v>#NAME?</v>
      </c>
    </row>
    <row r="84" spans="1:18" s="4" customFormat="1" ht="14.5">
      <c r="A84" s="7" t="s">
        <v>191</v>
      </c>
      <c r="B84" s="7" t="s">
        <v>192</v>
      </c>
      <c r="C84" s="7" t="s">
        <v>174</v>
      </c>
      <c r="D84" s="6">
        <v>1</v>
      </c>
      <c r="E84" s="6">
        <v>7</v>
      </c>
      <c r="F84" s="6">
        <v>3</v>
      </c>
      <c r="G84" s="6" t="e">
        <f ca="1">_xll.BDP($A84,"PX_YEST_CLOSE",$A$1,$A$2)</f>
        <v>#NAME?</v>
      </c>
      <c r="H84" s="6">
        <v>35.099998474121094</v>
      </c>
      <c r="I84" s="6">
        <v>7.1700992584228516</v>
      </c>
      <c r="J84" s="6">
        <v>7.1649999618530273</v>
      </c>
      <c r="K84" s="7" t="s">
        <v>25</v>
      </c>
      <c r="L84" s="6">
        <v>0.46999999880790705</v>
      </c>
      <c r="M84" s="6" t="e">
        <f ca="1">_xll.BDP($A84,"PX_LAST",$A$1,$A$2)</f>
        <v>#NAME?</v>
      </c>
      <c r="N84" s="6">
        <v>40101010</v>
      </c>
      <c r="O84" s="6" t="e">
        <f ca="1">_xll.BDP($A84,"CHG_NET_YTD",$A$1,$A$2)</f>
        <v>#NAME?</v>
      </c>
      <c r="P84" s="6">
        <v>-18.823530197143555</v>
      </c>
      <c r="Q84" s="6" t="e">
        <f ca="1">_xll.BDP($A84,"EQY_DVD_YLD_IND",$A$1,$A$2)</f>
        <v>#NAME?</v>
      </c>
      <c r="R84" s="9" t="e">
        <f ca="1">_xll.BDH(A84,"px_last","11/3/23","11/3/23")</f>
        <v>#NAME?</v>
      </c>
    </row>
    <row r="85" spans="1:18" s="4" customFormat="1" ht="14.5">
      <c r="A85" s="7" t="s">
        <v>193</v>
      </c>
      <c r="B85" s="7" t="s">
        <v>194</v>
      </c>
      <c r="C85" s="7" t="s">
        <v>174</v>
      </c>
      <c r="D85" s="6">
        <v>9</v>
      </c>
      <c r="E85" s="6">
        <v>1</v>
      </c>
      <c r="F85" s="6">
        <v>0</v>
      </c>
      <c r="G85" s="6" t="e">
        <f ca="1">_xll.BDP($A85,"PX_YEST_CLOSE",$A$1,$A$2)</f>
        <v>#NAME?</v>
      </c>
      <c r="H85" s="6">
        <v>175.19999694824219</v>
      </c>
      <c r="I85" s="6">
        <v>3.1992001533508301</v>
      </c>
      <c r="J85" s="6">
        <v>3.2750000953674321</v>
      </c>
      <c r="K85" s="7" t="s">
        <v>25</v>
      </c>
      <c r="L85" s="6">
        <v>0.9599999785423281</v>
      </c>
      <c r="M85" s="6" t="e">
        <f ca="1">_xll.BDP($A85,"PX_LAST",$A$1,$A$2)</f>
        <v>#NAME?</v>
      </c>
      <c r="N85" s="6">
        <v>40202010</v>
      </c>
      <c r="O85" s="6" t="e">
        <f ca="1">_xll.BDP($A85,"CHG_NET_YTD",$A$1,$A$2)</f>
        <v>#NAME?</v>
      </c>
      <c r="P85" s="6">
        <v>12.75716495513916</v>
      </c>
      <c r="Q85" s="6" t="e">
        <f ca="1">_xll.BDP($A85,"EQY_DVD_YLD_IND",$A$1,$A$2)</f>
        <v>#NAME?</v>
      </c>
      <c r="R85" s="9" t="e">
        <f ca="1">_xll.BDH(A85,"px_last","11/3/23","11/3/23")</f>
        <v>#NAME?</v>
      </c>
    </row>
    <row r="86" spans="1:18" s="4" customFormat="1" ht="14.5">
      <c r="A86" s="7" t="s">
        <v>195</v>
      </c>
      <c r="B86" s="7" t="s">
        <v>196</v>
      </c>
      <c r="C86" s="7" t="s">
        <v>174</v>
      </c>
      <c r="D86" s="6">
        <v>7</v>
      </c>
      <c r="E86" s="6">
        <v>1</v>
      </c>
      <c r="F86" s="6">
        <v>0</v>
      </c>
      <c r="G86" s="6" t="e">
        <f ca="1">_xll.BDP($A86,"PX_YEST_CLOSE",$A$1,$A$2)</f>
        <v>#NAME?</v>
      </c>
      <c r="H86" s="6">
        <v>25.687999725341797</v>
      </c>
      <c r="I86" s="6">
        <v>2.0171458721160889</v>
      </c>
      <c r="J86" s="6">
        <v>2.1789999008178711</v>
      </c>
      <c r="K86" s="7" t="s">
        <v>25</v>
      </c>
      <c r="L86" s="6">
        <v>0.10000000149011601</v>
      </c>
      <c r="M86" s="6" t="e">
        <f ca="1">_xll.BDP($A86,"PX_LAST",$A$1,$A$2)</f>
        <v>#NAME?</v>
      </c>
      <c r="N86" s="6">
        <v>40201040</v>
      </c>
      <c r="O86" s="6" t="e">
        <f ca="1">_xll.BDP($A86,"CHG_NET_YTD",$A$1,$A$2)</f>
        <v>#NAME?</v>
      </c>
      <c r="P86" s="6">
        <v>7.4796700477600098</v>
      </c>
      <c r="Q86" s="6" t="e">
        <f ca="1">_xll.BDP($A86,"EQY_DVD_YLD_IND",$A$1,$A$2)</f>
        <v>#NAME?</v>
      </c>
      <c r="R86" s="9" t="e">
        <f ca="1">_xll.BDH(A86,"px_last","11/3/23","11/3/23")</f>
        <v>#NAME?</v>
      </c>
    </row>
    <row r="87" spans="1:18" s="4" customFormat="1" ht="14.5">
      <c r="A87" s="7" t="s">
        <v>197</v>
      </c>
      <c r="B87" s="7" t="s">
        <v>198</v>
      </c>
      <c r="C87" s="7" t="s">
        <v>174</v>
      </c>
      <c r="D87" s="6">
        <v>8</v>
      </c>
      <c r="E87" s="6">
        <v>2</v>
      </c>
      <c r="F87" s="6">
        <v>1</v>
      </c>
      <c r="G87" s="6" t="e">
        <f ca="1">_xll.BDP($A87,"PX_YEST_CLOSE",$A$1,$A$2)</f>
        <v>#NAME?</v>
      </c>
      <c r="H87" s="6">
        <v>61.271999359130859</v>
      </c>
      <c r="I87" s="6">
        <v>0.83475655317306507</v>
      </c>
      <c r="J87" s="6">
        <v>0.87260001897811912</v>
      </c>
      <c r="K87" s="7" t="s">
        <v>25</v>
      </c>
      <c r="L87" s="6">
        <v>9.3997292707883012E-2</v>
      </c>
      <c r="M87" s="6" t="e">
        <f ca="1">_xll.BDP($A87,"PX_LAST",$A$1,$A$2)</f>
        <v>#NAME?</v>
      </c>
      <c r="N87" s="6">
        <v>40203010</v>
      </c>
      <c r="O87" s="6" t="e">
        <f ca="1">_xll.BDP($A87,"CHG_NET_YTD",$A$1,$A$2)</f>
        <v>#NAME?</v>
      </c>
      <c r="P87" s="6">
        <v>6.5993366241455078</v>
      </c>
      <c r="Q87" s="6" t="e">
        <f ca="1">_xll.BDP($A87,"EQY_DVD_YLD_IND",$A$1,$A$2)</f>
        <v>#NAME?</v>
      </c>
      <c r="R87" s="9" t="e">
        <f ca="1">_xll.BDH(A87,"px_last","11/3/23","11/3/23")</f>
        <v>#NAME?</v>
      </c>
    </row>
    <row r="88" spans="1:18" s="4" customFormat="1" ht="14.5">
      <c r="A88" s="7" t="s">
        <v>199</v>
      </c>
      <c r="B88" s="7" t="s">
        <v>200</v>
      </c>
      <c r="C88" s="7" t="s">
        <v>174</v>
      </c>
      <c r="D88" s="6">
        <v>2</v>
      </c>
      <c r="E88" s="6">
        <v>7</v>
      </c>
      <c r="F88" s="6">
        <v>0</v>
      </c>
      <c r="G88" s="6" t="e">
        <f ca="1">_xll.BDP($A88,"PX_YEST_CLOSE",$A$1,$A$2)</f>
        <v>#NAME?</v>
      </c>
      <c r="H88" s="6">
        <v>40.666999816894531</v>
      </c>
      <c r="I88" s="6">
        <v>6.01202392578125</v>
      </c>
      <c r="J88" s="6">
        <v>5.9409999847412109</v>
      </c>
      <c r="K88" s="7" t="s">
        <v>25</v>
      </c>
      <c r="L88" s="6">
        <v>0.52499997615814209</v>
      </c>
      <c r="M88" s="6" t="e">
        <f ca="1">_xll.BDP($A88,"PX_LAST",$A$1,$A$2)</f>
        <v>#NAME?</v>
      </c>
      <c r="N88" s="6">
        <v>40301020</v>
      </c>
      <c r="O88" s="6" t="e">
        <f ca="1">_xll.BDP($A88,"CHG_NET_YTD",$A$1,$A$2)</f>
        <v>#NAME?</v>
      </c>
      <c r="P88" s="6">
        <v>9.6703290939331055</v>
      </c>
      <c r="Q88" s="6" t="e">
        <f ca="1">_xll.BDP($A88,"EQY_DVD_YLD_IND",$A$1,$A$2)</f>
        <v>#NAME?</v>
      </c>
      <c r="R88" s="9" t="e">
        <f ca="1">_xll.BDH(A88,"px_last","11/3/23","11/3/23")</f>
        <v>#NAME?</v>
      </c>
    </row>
    <row r="89" spans="1:18" s="4" customFormat="1" ht="14.5">
      <c r="A89" s="7" t="s">
        <v>201</v>
      </c>
      <c r="B89" s="7" t="s">
        <v>202</v>
      </c>
      <c r="C89" s="7" t="s">
        <v>174</v>
      </c>
      <c r="D89" s="6">
        <v>10</v>
      </c>
      <c r="E89" s="6">
        <v>6</v>
      </c>
      <c r="F89" s="6">
        <v>1</v>
      </c>
      <c r="G89" s="6" t="e">
        <f ca="1">_xll.BDP($A89,"PX_YEST_CLOSE",$A$1,$A$2)</f>
        <v>#NAME?</v>
      </c>
      <c r="H89" s="6">
        <v>134.77799987792969</v>
      </c>
      <c r="I89" s="6">
        <v>4.6531667709350586</v>
      </c>
      <c r="J89" s="6">
        <v>4.6630001068115234</v>
      </c>
      <c r="K89" s="7" t="s">
        <v>25</v>
      </c>
      <c r="L89" s="6">
        <v>1.3500000238418579</v>
      </c>
      <c r="M89" s="6" t="e">
        <f ca="1">_xll.BDP($A89,"PX_LAST",$A$1,$A$2)</f>
        <v>#NAME?</v>
      </c>
      <c r="N89" s="6">
        <v>40101010</v>
      </c>
      <c r="O89" s="6" t="e">
        <f ca="1">_xll.BDP($A89,"CHG_NET_YTD",$A$1,$A$2)</f>
        <v>#NAME?</v>
      </c>
      <c r="P89" s="6">
        <v>-8.8373918533325195</v>
      </c>
      <c r="Q89" s="6" t="e">
        <f ca="1">_xll.BDP($A89,"EQY_DVD_YLD_IND",$A$1,$A$2)</f>
        <v>#NAME?</v>
      </c>
      <c r="R89" s="9" t="e">
        <f ca="1">_xll.BDH(A89,"px_last","11/3/23","11/3/23")</f>
        <v>#NAME?</v>
      </c>
    </row>
    <row r="90" spans="1:18" s="4" customFormat="1" ht="14.5">
      <c r="A90" s="7" t="s">
        <v>203</v>
      </c>
      <c r="B90" s="7" t="s">
        <v>204</v>
      </c>
      <c r="C90" s="7" t="s">
        <v>174</v>
      </c>
      <c r="D90" s="6">
        <v>12</v>
      </c>
      <c r="E90" s="6">
        <v>2</v>
      </c>
      <c r="F90" s="6">
        <v>1</v>
      </c>
      <c r="G90" s="6" t="e">
        <f ca="1">_xll.BDP($A90,"PX_YEST_CLOSE",$A$1,$A$2)</f>
        <v>#NAME?</v>
      </c>
      <c r="H90" s="6">
        <v>220.26699829101563</v>
      </c>
      <c r="I90" s="6">
        <v>2.2128345966339111</v>
      </c>
      <c r="J90" s="6">
        <v>2.1930000782012939</v>
      </c>
      <c r="K90" s="7" t="s">
        <v>25</v>
      </c>
      <c r="L90" s="6">
        <v>1.1000000238418579</v>
      </c>
      <c r="M90" s="6" t="e">
        <f ca="1">_xll.BDP($A90,"PX_LAST",$A$1,$A$2)</f>
        <v>#NAME?</v>
      </c>
      <c r="N90" s="6">
        <v>40301040</v>
      </c>
      <c r="O90" s="6" t="e">
        <f ca="1">_xll.BDP($A90,"CHG_NET_YTD",$A$1,$A$2)</f>
        <v>#NAME?</v>
      </c>
      <c r="P90" s="6">
        <v>2.016311407089233</v>
      </c>
      <c r="Q90" s="6" t="e">
        <f ca="1">_xll.BDP($A90,"EQY_DVD_YLD_IND",$A$1,$A$2)</f>
        <v>#NAME?</v>
      </c>
      <c r="R90" s="9" t="e">
        <f ca="1">_xll.BDH(A90,"px_last","11/3/23","11/3/23")</f>
        <v>#NAME?</v>
      </c>
    </row>
    <row r="91" spans="1:18" s="4" customFormat="1" ht="14.5">
      <c r="A91" s="7" t="s">
        <v>205</v>
      </c>
      <c r="B91" s="7" t="s">
        <v>206</v>
      </c>
      <c r="C91" s="7" t="s">
        <v>174</v>
      </c>
      <c r="D91" s="6">
        <v>11</v>
      </c>
      <c r="E91" s="6">
        <v>4</v>
      </c>
      <c r="F91" s="6">
        <v>1</v>
      </c>
      <c r="G91" s="6" t="e">
        <f ca="1">_xll.BDP($A91,"PX_YEST_CLOSE",$A$1,$A$2)</f>
        <v>#NAME?</v>
      </c>
      <c r="H91" s="6">
        <v>90.18499755859375</v>
      </c>
      <c r="I91" s="6">
        <v>4.7419114112854004</v>
      </c>
      <c r="J91" s="6">
        <v>4.8080000877380371</v>
      </c>
      <c r="K91" s="7" t="s">
        <v>25</v>
      </c>
      <c r="L91" s="6">
        <v>0.9599999785423281</v>
      </c>
      <c r="M91" s="6" t="e">
        <f ca="1">_xll.BDP($A91,"PX_LAST",$A$1,$A$2)</f>
        <v>#NAME?</v>
      </c>
      <c r="N91" s="6">
        <v>40101010</v>
      </c>
      <c r="O91" s="6" t="e">
        <f ca="1">_xll.BDP($A91,"CHG_NET_YTD",$A$1,$A$2)</f>
        <v>#NAME?</v>
      </c>
      <c r="P91" s="6">
        <v>-7.630882740020752</v>
      </c>
      <c r="Q91" s="6" t="e">
        <f ca="1">_xll.BDP($A91,"EQY_DVD_YLD_IND",$A$1,$A$2)</f>
        <v>#NAME?</v>
      </c>
      <c r="R91" s="9" t="e">
        <f ca="1">_xll.BDH(A91,"px_last","11/3/23","11/3/23")</f>
        <v>#NAME?</v>
      </c>
    </row>
    <row r="92" spans="1:18" s="4" customFormat="1" ht="14.5">
      <c r="A92" s="7" t="s">
        <v>207</v>
      </c>
      <c r="B92" s="7" t="s">
        <v>208</v>
      </c>
      <c r="C92" s="7" t="s">
        <v>174</v>
      </c>
      <c r="D92" s="6">
        <v>7</v>
      </c>
      <c r="E92" s="6">
        <v>3</v>
      </c>
      <c r="F92" s="6">
        <v>1</v>
      </c>
      <c r="G92" s="6" t="e">
        <f ca="1">_xll.BDP($A92,"PX_YEST_CLOSE",$A$1,$A$2)</f>
        <v>#NAME?</v>
      </c>
      <c r="H92" s="6">
        <v>32.700000762939453</v>
      </c>
      <c r="I92" s="6">
        <v>4.5913043022155762</v>
      </c>
      <c r="J92" s="6">
        <v>4.5929999351501465</v>
      </c>
      <c r="K92" s="7" t="s">
        <v>25</v>
      </c>
      <c r="L92" s="6">
        <v>0.33000001311302202</v>
      </c>
      <c r="M92" s="6" t="e">
        <f ca="1">_xll.BDP($A92,"PX_LAST",$A$1,$A$2)</f>
        <v>#NAME?</v>
      </c>
      <c r="N92" s="6">
        <v>40101015</v>
      </c>
      <c r="O92" s="6" t="e">
        <f ca="1">_xll.BDP($A92,"CHG_NET_YTD",$A$1,$A$2)</f>
        <v>#NAME?</v>
      </c>
      <c r="P92" s="6">
        <v>19.492937088012695</v>
      </c>
      <c r="Q92" s="6" t="e">
        <f ca="1">_xll.BDP($A92,"EQY_DVD_YLD_IND",$A$1,$A$2)</f>
        <v>#NAME?</v>
      </c>
      <c r="R92" s="9" t="e">
        <f ca="1">_xll.BDH(A92,"px_last","11/3/23","11/3/23")</f>
        <v>#NAME?</v>
      </c>
    </row>
    <row r="93" spans="1:18" s="4" customFormat="1" ht="14.5">
      <c r="A93" s="7" t="s">
        <v>209</v>
      </c>
      <c r="B93" s="7" t="s">
        <v>210</v>
      </c>
      <c r="C93" s="7" t="s">
        <v>174</v>
      </c>
      <c r="D93" s="6">
        <v>3</v>
      </c>
      <c r="E93" s="6">
        <v>10</v>
      </c>
      <c r="F93" s="6">
        <v>2</v>
      </c>
      <c r="G93" s="6" t="e">
        <f ca="1">_xll.BDP($A93,"PX_YEST_CLOSE",$A$1,$A$2)</f>
        <v>#NAME?</v>
      </c>
      <c r="H93" s="6">
        <v>64.816001892089844</v>
      </c>
      <c r="I93" s="6">
        <v>7.1657934188842773</v>
      </c>
      <c r="J93" s="6">
        <v>7.0989999771118164</v>
      </c>
      <c r="K93" s="7" t="s">
        <v>25</v>
      </c>
      <c r="L93" s="6">
        <v>1.059999942779541</v>
      </c>
      <c r="M93" s="6" t="e">
        <f ca="1">_xll.BDP($A93,"PX_LAST",$A$1,$A$2)</f>
        <v>#NAME?</v>
      </c>
      <c r="N93" s="6">
        <v>40101010</v>
      </c>
      <c r="O93" s="6" t="e">
        <f ca="1">_xll.BDP($A93,"CHG_NET_YTD",$A$1,$A$2)</f>
        <v>#NAME?</v>
      </c>
      <c r="P93" s="6">
        <v>-10.86170482635498</v>
      </c>
      <c r="Q93" s="6" t="e">
        <f ca="1">_xll.BDP($A93,"EQY_DVD_YLD_IND",$A$1,$A$2)</f>
        <v>#NAME?</v>
      </c>
      <c r="R93" s="9" t="e">
        <f ca="1">_xll.BDH(A93,"px_last","11/3/23","11/3/23")</f>
        <v>#NAME?</v>
      </c>
    </row>
    <row r="94" spans="1:18" s="4" customFormat="1" ht="14.5">
      <c r="A94" s="7" t="s">
        <v>211</v>
      </c>
      <c r="B94" s="7" t="s">
        <v>212</v>
      </c>
      <c r="C94" s="7" t="s">
        <v>174</v>
      </c>
      <c r="D94" s="6">
        <v>3</v>
      </c>
      <c r="E94" s="6">
        <v>10</v>
      </c>
      <c r="F94" s="6">
        <v>3</v>
      </c>
      <c r="G94" s="6" t="e">
        <f ca="1">_xll.BDP($A94,"PX_YEST_CLOSE",$A$1,$A$2)</f>
        <v>#NAME?</v>
      </c>
      <c r="H94" s="6">
        <v>58.557998657226563</v>
      </c>
      <c r="I94" s="6">
        <v>6.7155537605285645</v>
      </c>
      <c r="J94" s="6">
        <v>6.7100000381469727</v>
      </c>
      <c r="K94" s="7" t="s">
        <v>25</v>
      </c>
      <c r="L94" s="6">
        <v>0.87000000476837203</v>
      </c>
      <c r="M94" s="6" t="e">
        <f ca="1">_xll.BDP($A94,"PX_LAST",$A$1,$A$2)</f>
        <v>#NAME?</v>
      </c>
      <c r="N94" s="6">
        <v>40101010</v>
      </c>
      <c r="O94" s="6" t="e">
        <f ca="1">_xll.BDP($A94,"CHG_NET_YTD",$A$1,$A$2)</f>
        <v>#NAME?</v>
      </c>
      <c r="P94" s="6">
        <v>-5.3861618041992188</v>
      </c>
      <c r="Q94" s="6" t="e">
        <f ca="1">_xll.BDP($A94,"EQY_DVD_YLD_IND",$A$1,$A$2)</f>
        <v>#NAME?</v>
      </c>
      <c r="R94" s="9" t="e">
        <f ca="1">_xll.BDH(A94,"px_last","11/3/23","11/3/23")</f>
        <v>#NAME?</v>
      </c>
    </row>
    <row r="95" spans="1:18" s="4" customFormat="1" ht="14.5">
      <c r="A95" s="7" t="s">
        <v>213</v>
      </c>
      <c r="B95" s="7" t="s">
        <v>214</v>
      </c>
      <c r="C95" s="7" t="s">
        <v>174</v>
      </c>
      <c r="D95" s="6">
        <v>10</v>
      </c>
      <c r="E95" s="6">
        <v>4</v>
      </c>
      <c r="F95" s="6">
        <v>1</v>
      </c>
      <c r="G95" s="6" t="e">
        <f ca="1">_xll.BDP($A95,"PX_YEST_CLOSE",$A$1,$A$2)</f>
        <v>#NAME?</v>
      </c>
      <c r="H95" s="6">
        <v>126.16799926757813</v>
      </c>
      <c r="I95" s="6">
        <v>5.3703536987304688</v>
      </c>
      <c r="J95" s="6">
        <v>5.379000186920166</v>
      </c>
      <c r="K95" s="7" t="s">
        <v>25</v>
      </c>
      <c r="L95" s="6">
        <v>1.470000028610229</v>
      </c>
      <c r="M95" s="6" t="e">
        <f ca="1">_xll.BDP($A95,"PX_LAST",$A$1,$A$2)</f>
        <v>#NAME?</v>
      </c>
      <c r="N95" s="6">
        <v>40101010</v>
      </c>
      <c r="O95" s="6" t="e">
        <f ca="1">_xll.BDP($A95,"CHG_NET_YTD",$A$1,$A$2)</f>
        <v>#NAME?</v>
      </c>
      <c r="P95" s="6">
        <v>-10.737001419067383</v>
      </c>
      <c r="Q95" s="6" t="e">
        <f ca="1">_xll.BDP($A95,"EQY_DVD_YLD_IND",$A$1,$A$2)</f>
        <v>#NAME?</v>
      </c>
      <c r="R95" s="9" t="e">
        <f ca="1">_xll.BDH(A95,"px_last","11/3/23","11/3/23")</f>
        <v>#NAME?</v>
      </c>
    </row>
    <row r="96" spans="1:18" s="4" customFormat="1" ht="14.5">
      <c r="A96" s="7" t="s">
        <v>215</v>
      </c>
      <c r="B96" s="7" t="s">
        <v>216</v>
      </c>
      <c r="C96" s="7" t="s">
        <v>174</v>
      </c>
      <c r="D96" s="6">
        <v>0</v>
      </c>
      <c r="E96" s="6">
        <v>8</v>
      </c>
      <c r="F96" s="6">
        <v>1</v>
      </c>
      <c r="G96" s="6" t="e">
        <f ca="1">_xll.BDP($A96,"PX_YEST_CLOSE",$A$1,$A$2)</f>
        <v>#NAME?</v>
      </c>
      <c r="H96" s="6">
        <v>40.666999816894531</v>
      </c>
      <c r="I96" s="6">
        <v>5.180572509765625</v>
      </c>
      <c r="J96" s="6">
        <v>5.3080000877380371</v>
      </c>
      <c r="K96" s="7" t="s">
        <v>25</v>
      </c>
      <c r="L96" s="6">
        <v>0.519999980926514</v>
      </c>
      <c r="M96" s="6" t="e">
        <f ca="1">_xll.BDP($A96,"PX_LAST",$A$1,$A$2)</f>
        <v>#NAME?</v>
      </c>
      <c r="N96" s="6">
        <v>40301020</v>
      </c>
      <c r="O96" s="6" t="e">
        <f ca="1">_xll.BDP($A96,"CHG_NET_YTD",$A$1,$A$2)</f>
        <v>#NAME?</v>
      </c>
      <c r="P96" s="6">
        <v>28.274768829345703</v>
      </c>
      <c r="Q96" s="6" t="e">
        <f ca="1">_xll.BDP($A96,"EQY_DVD_YLD_IND",$A$1,$A$2)</f>
        <v>#NAME?</v>
      </c>
      <c r="R96" s="9" t="e">
        <f ca="1">_xll.BDH(A96,"px_last","11/3/23","11/3/23")</f>
        <v>#NAME?</v>
      </c>
    </row>
    <row r="97" spans="1:18" s="4" customFormat="1" ht="14.5">
      <c r="A97" s="7" t="s">
        <v>217</v>
      </c>
      <c r="B97" s="7" t="s">
        <v>218</v>
      </c>
      <c r="C97" s="7" t="s">
        <v>174</v>
      </c>
      <c r="D97" s="6">
        <v>0</v>
      </c>
      <c r="E97" s="6">
        <v>8</v>
      </c>
      <c r="F97" s="6">
        <v>0</v>
      </c>
      <c r="G97" s="6" t="e">
        <f ca="1">_xll.BDP($A97,"PX_YEST_CLOSE",$A$1,$A$2)</f>
        <v>#NAME?</v>
      </c>
      <c r="H97" s="6">
        <v>32</v>
      </c>
      <c r="I97" s="6">
        <v>2.4776325225830078</v>
      </c>
      <c r="J97" s="6">
        <v>2.4570000171661381</v>
      </c>
      <c r="K97" s="7" t="s">
        <v>25</v>
      </c>
      <c r="L97" s="6">
        <v>0.18000000715255701</v>
      </c>
      <c r="M97" s="6" t="e">
        <f ca="1">_xll.BDP($A97,"PX_LAST",$A$1,$A$2)</f>
        <v>#NAME?</v>
      </c>
      <c r="N97" s="6">
        <v>40203040</v>
      </c>
      <c r="O97" s="6" t="e">
        <f ca="1">_xll.BDP($A97,"CHG_NET_YTD",$A$1,$A$2)</f>
        <v>#NAME?</v>
      </c>
      <c r="P97" s="6">
        <v>7.2166414260864258</v>
      </c>
      <c r="Q97" s="6" t="e">
        <f ca="1">_xll.BDP($A97,"EQY_DVD_YLD_IND",$A$1,$A$2)</f>
        <v>#NAME?</v>
      </c>
      <c r="R97" s="9" t="e">
        <f ca="1">_xll.BDH(A97,"px_last","11/3/23","11/3/23")</f>
        <v>#NAME?</v>
      </c>
    </row>
    <row r="98" spans="1:18" s="4" customFormat="1" ht="14.5">
      <c r="A98" s="7" t="s">
        <v>219</v>
      </c>
      <c r="B98" s="7" t="s">
        <v>220</v>
      </c>
      <c r="C98" s="7" t="s">
        <v>174</v>
      </c>
      <c r="D98" s="6">
        <v>7</v>
      </c>
      <c r="E98" s="6">
        <v>0</v>
      </c>
      <c r="F98" s="6">
        <v>0</v>
      </c>
      <c r="G98" s="6" t="e">
        <f ca="1">_xll.BDP($A98,"PX_YEST_CLOSE",$A$1,$A$2)</f>
        <v>#NAME?</v>
      </c>
      <c r="H98" s="6">
        <v>53</v>
      </c>
      <c r="I98" s="6"/>
      <c r="J98" s="6">
        <v>0</v>
      </c>
      <c r="K98" s="7" t="s">
        <v>59</v>
      </c>
      <c r="L98" s="6">
        <v>0</v>
      </c>
      <c r="M98" s="6" t="e">
        <f ca="1">_xll.BDP($A98,"PX_LAST",$A$1,$A$2)</f>
        <v>#NAME?</v>
      </c>
      <c r="N98" s="6">
        <v>40301040</v>
      </c>
      <c r="O98" s="6" t="e">
        <f ca="1">_xll.BDP($A98,"CHG_NET_YTD",$A$1,$A$2)</f>
        <v>#NAME?</v>
      </c>
      <c r="P98" s="6">
        <v>-26.4075927734375</v>
      </c>
      <c r="Q98" s="6" t="e">
        <f ca="1">_xll.BDP($A98,"EQY_DVD_YLD_IND",$A$1,$A$2)</f>
        <v>#NAME?</v>
      </c>
      <c r="R98" s="9" t="e">
        <f ca="1">_xll.BDH(A98,"px_last","11/3/23","11/3/23")</f>
        <v>#NAME?</v>
      </c>
    </row>
    <row r="99" spans="1:18" s="4" customFormat="1" ht="14.5">
      <c r="A99" s="7" t="s">
        <v>221</v>
      </c>
      <c r="B99" s="7" t="s">
        <v>222</v>
      </c>
      <c r="C99" s="7" t="s">
        <v>174</v>
      </c>
      <c r="D99" s="6">
        <v>6</v>
      </c>
      <c r="E99" s="6">
        <v>2</v>
      </c>
      <c r="F99" s="6">
        <v>0</v>
      </c>
      <c r="G99" s="6" t="e">
        <f ca="1">_xll.BDP($A99,"PX_YEST_CLOSE",$A$1,$A$2)</f>
        <v>#NAME?</v>
      </c>
      <c r="H99" s="6">
        <v>99.25</v>
      </c>
      <c r="I99" s="6">
        <v>3.61147141456604</v>
      </c>
      <c r="J99" s="6">
        <v>3.6059999465942383</v>
      </c>
      <c r="K99" s="7" t="s">
        <v>25</v>
      </c>
      <c r="L99" s="6">
        <v>0.769999980926514</v>
      </c>
      <c r="M99" s="6" t="e">
        <f ca="1">_xll.BDP($A99,"PX_LAST",$A$1,$A$2)</f>
        <v>#NAME?</v>
      </c>
      <c r="N99" s="6">
        <v>40301020</v>
      </c>
      <c r="O99" s="6" t="e">
        <f ca="1">_xll.BDP($A99,"CHG_NET_YTD",$A$1,$A$2)</f>
        <v>#NAME?</v>
      </c>
      <c r="P99" s="6">
        <v>6.8878602981567383</v>
      </c>
      <c r="Q99" s="6" t="e">
        <f ca="1">_xll.BDP($A99,"EQY_DVD_YLD_IND",$A$1,$A$2)</f>
        <v>#NAME?</v>
      </c>
      <c r="R99" s="9" t="e">
        <f ca="1">_xll.BDH(A99,"px_last","11/3/23","11/3/23")</f>
        <v>#NAME?</v>
      </c>
    </row>
    <row r="100" spans="1:18" s="4" customFormat="1" ht="14.5">
      <c r="A100" s="7" t="s">
        <v>223</v>
      </c>
      <c r="B100" s="7" t="s">
        <v>224</v>
      </c>
      <c r="C100" s="7" t="s">
        <v>174</v>
      </c>
      <c r="D100" s="6">
        <v>12</v>
      </c>
      <c r="E100" s="6">
        <v>2</v>
      </c>
      <c r="F100" s="6">
        <v>0</v>
      </c>
      <c r="G100" s="6" t="e">
        <f ca="1">_xll.BDP($A100,"PX_YEST_CLOSE",$A$1,$A$2)</f>
        <v>#NAME?</v>
      </c>
      <c r="H100" s="6">
        <v>38.91400146484375</v>
      </c>
      <c r="I100" s="6">
        <v>2.5711302757263179</v>
      </c>
      <c r="J100" s="6">
        <v>0.35499998927116405</v>
      </c>
      <c r="K100" s="7" t="s">
        <v>25</v>
      </c>
      <c r="L100" s="6">
        <v>0</v>
      </c>
      <c r="M100" s="6" t="e">
        <f ca="1">_xll.BDP($A100,"PX_LAST",$A$1,$A$2)</f>
        <v>#NAME?</v>
      </c>
      <c r="N100" s="6">
        <v>40201060</v>
      </c>
      <c r="O100" s="6" t="e">
        <f ca="1">_xll.BDP($A100,"CHG_NET_YTD",$A$1,$A$2)</f>
        <v>#NAME?</v>
      </c>
      <c r="P100" s="6">
        <v>-38.796863555908203</v>
      </c>
      <c r="Q100" s="6" t="e">
        <f ca="1">_xll.BDP($A100,"EQY_DVD_YLD_IND",$A$1,$A$2)</f>
        <v>#NAME?</v>
      </c>
      <c r="R100" s="9" t="e">
        <f ca="1">_xll.BDH(A100,"px_last","11/3/23","11/3/23")</f>
        <v>#NAME?</v>
      </c>
    </row>
    <row r="101" spans="1:18" s="4" customFormat="1" ht="14.5">
      <c r="A101" s="7" t="s">
        <v>225</v>
      </c>
      <c r="B101" s="7" t="s">
        <v>226</v>
      </c>
      <c r="C101" s="7" t="s">
        <v>174</v>
      </c>
      <c r="D101" s="6">
        <v>7</v>
      </c>
      <c r="E101" s="6">
        <v>3</v>
      </c>
      <c r="F101" s="6">
        <v>0</v>
      </c>
      <c r="G101" s="6" t="e">
        <f ca="1">_xll.BDP($A101,"PX_YEST_CLOSE",$A$1,$A$2)</f>
        <v>#NAME?</v>
      </c>
      <c r="H101" s="6">
        <v>42.849998474121094</v>
      </c>
      <c r="I101" s="6">
        <v>1.45618212223053</v>
      </c>
      <c r="J101" s="6">
        <v>1.4440000057220459</v>
      </c>
      <c r="K101" s="7" t="s">
        <v>25</v>
      </c>
      <c r="L101" s="6">
        <v>0.13799999654293102</v>
      </c>
      <c r="M101" s="6" t="e">
        <f ca="1">_xll.BDP($A101,"PX_LAST",$A$1,$A$2)</f>
        <v>#NAME?</v>
      </c>
      <c r="N101" s="6">
        <v>40301040</v>
      </c>
      <c r="O101" s="6" t="e">
        <f ca="1">_xll.BDP($A101,"CHG_NET_YTD",$A$1,$A$2)</f>
        <v>#NAME?</v>
      </c>
      <c r="P101" s="6">
        <v>-1.8451119661331181</v>
      </c>
      <c r="Q101" s="6" t="e">
        <f ca="1">_xll.BDP($A101,"EQY_DVD_YLD_IND",$A$1,$A$2)</f>
        <v>#NAME?</v>
      </c>
      <c r="R101" s="9" t="e">
        <f ca="1">_xll.BDH(A101,"px_last","11/3/23","11/3/23")</f>
        <v>#NAME?</v>
      </c>
    </row>
    <row r="102" spans="1:18" s="4" customFormat="1" ht="14.5">
      <c r="A102" s="7" t="s">
        <v>227</v>
      </c>
      <c r="B102" s="7" t="s">
        <v>228</v>
      </c>
      <c r="C102" s="7" t="s">
        <v>174</v>
      </c>
      <c r="D102" s="6">
        <v>7</v>
      </c>
      <c r="E102" s="6">
        <v>4</v>
      </c>
      <c r="F102" s="6">
        <v>2</v>
      </c>
      <c r="G102" s="6" t="e">
        <f ca="1">_xll.BDP($A102,"PX_YEST_CLOSE",$A$1,$A$2)</f>
        <v>#NAME?</v>
      </c>
      <c r="H102" s="6">
        <v>49.159999847412109</v>
      </c>
      <c r="I102" s="6">
        <v>4.0002217292785636</v>
      </c>
      <c r="J102" s="6">
        <v>4.0999999046325684</v>
      </c>
      <c r="K102" s="7" t="s">
        <v>25</v>
      </c>
      <c r="L102" s="6"/>
      <c r="M102" s="6" t="e">
        <f ca="1">_xll.BDP($A102,"PX_LAST",$A$1,$A$2)</f>
        <v>#NAME?</v>
      </c>
      <c r="N102" s="6">
        <v>40203010</v>
      </c>
      <c r="O102" s="6" t="e">
        <f ca="1">_xll.BDP($A102,"CHG_NET_YTD",$A$1,$A$2)</f>
        <v>#NAME?</v>
      </c>
      <c r="P102" s="6">
        <v>11.68428897857666</v>
      </c>
      <c r="Q102" s="6" t="e">
        <f ca="1">_xll.BDP($A102,"EQY_DVD_YLD_IND",$A$1,$A$2)</f>
        <v>#NAME?</v>
      </c>
      <c r="R102" s="9" t="e">
        <f ca="1">_xll.BDH(A102,"px_last","11/3/23","11/3/23")</f>
        <v>#NAME?</v>
      </c>
    </row>
    <row r="103" spans="1:18" s="4" customFormat="1" ht="14.5">
      <c r="A103" s="7" t="s">
        <v>229</v>
      </c>
      <c r="B103" s="7" t="s">
        <v>230</v>
      </c>
      <c r="C103" s="7" t="s">
        <v>231</v>
      </c>
      <c r="D103" s="6">
        <v>1</v>
      </c>
      <c r="E103" s="6">
        <v>5</v>
      </c>
      <c r="F103" s="6">
        <v>1</v>
      </c>
      <c r="G103" s="6" t="e">
        <f ca="1">_xll.BDP($A103,"PX_YEST_CLOSE",$A$1,$A$2)</f>
        <v>#NAME?</v>
      </c>
      <c r="H103" s="6">
        <v>14.015999794006348</v>
      </c>
      <c r="I103" s="6"/>
      <c r="J103" s="6">
        <v>0</v>
      </c>
      <c r="K103" s="7" t="s">
        <v>95</v>
      </c>
      <c r="L103" s="6">
        <v>0</v>
      </c>
      <c r="M103" s="6" t="e">
        <f ca="1">_xll.BDP($A103,"PX_LAST",$A$1,$A$2)</f>
        <v>#NAME?</v>
      </c>
      <c r="N103" s="6">
        <v>35202010</v>
      </c>
      <c r="O103" s="6" t="e">
        <f ca="1">_xll.BDP($A103,"CHG_NET_YTD",$A$1,$A$2)</f>
        <v>#NAME?</v>
      </c>
      <c r="P103" s="6">
        <v>21.882349014282227</v>
      </c>
      <c r="Q103" s="6" t="e">
        <f ca="1">_xll.BDP($A103,"EQY_DVD_YLD_IND",$A$1,$A$2)</f>
        <v>#NAME?</v>
      </c>
      <c r="R103" s="9" t="e">
        <f ca="1">_xll.BDH(A103,"px_last","11/3/23","11/3/23")</f>
        <v>#NAME?</v>
      </c>
    </row>
    <row r="104" spans="1:18" s="4" customFormat="1" ht="14.5">
      <c r="A104" s="7" t="s">
        <v>232</v>
      </c>
      <c r="B104" s="7" t="s">
        <v>233</v>
      </c>
      <c r="C104" s="7" t="s">
        <v>231</v>
      </c>
      <c r="D104" s="6">
        <v>3</v>
      </c>
      <c r="E104" s="6">
        <v>3</v>
      </c>
      <c r="F104" s="6">
        <v>0</v>
      </c>
      <c r="G104" s="6" t="e">
        <f ca="1">_xll.BDP($A104,"PX_YEST_CLOSE",$A$1,$A$2)</f>
        <v>#NAME?</v>
      </c>
      <c r="H104" s="6">
        <v>13.583000183105469</v>
      </c>
      <c r="I104" s="6">
        <v>8.6586494445800781</v>
      </c>
      <c r="J104" s="6">
        <v>8.8680000305175781</v>
      </c>
      <c r="K104" s="7" t="s">
        <v>92</v>
      </c>
      <c r="L104" s="6">
        <v>0.23399999737739602</v>
      </c>
      <c r="M104" s="6" t="e">
        <f ca="1">_xll.BDP($A104,"PX_LAST",$A$1,$A$2)</f>
        <v>#NAME?</v>
      </c>
      <c r="N104" s="6">
        <v>35102020</v>
      </c>
      <c r="O104" s="6" t="e">
        <f ca="1">_xll.BDP($A104,"CHG_NET_YTD",$A$1,$A$2)</f>
        <v>#NAME?</v>
      </c>
      <c r="P104" s="6">
        <v>-0.82568073272705111</v>
      </c>
      <c r="Q104" s="6" t="e">
        <f ca="1">_xll.BDP($A104,"EQY_DVD_YLD_IND",$A$1,$A$2)</f>
        <v>#NAME?</v>
      </c>
      <c r="R104" s="9" t="e">
        <f ca="1">_xll.BDH(A104,"px_last","11/3/23","11/3/23")</f>
        <v>#NAME?</v>
      </c>
    </row>
    <row r="105" spans="1:18" s="4" customFormat="1" ht="14.5">
      <c r="A105" s="7" t="s">
        <v>234</v>
      </c>
      <c r="B105" s="7" t="s">
        <v>235</v>
      </c>
      <c r="C105" s="7" t="s">
        <v>231</v>
      </c>
      <c r="D105" s="6">
        <v>4</v>
      </c>
      <c r="E105" s="6">
        <v>0</v>
      </c>
      <c r="F105" s="6">
        <v>0</v>
      </c>
      <c r="G105" s="6" t="e">
        <f ca="1">_xll.BDP($A105,"PX_YEST_CLOSE",$A$1,$A$2)</f>
        <v>#NAME?</v>
      </c>
      <c r="H105" s="6">
        <v>12.625</v>
      </c>
      <c r="I105" s="6">
        <v>5.7036347389221191</v>
      </c>
      <c r="J105" s="6">
        <v>5.7220001220703134</v>
      </c>
      <c r="K105" s="7" t="s">
        <v>92</v>
      </c>
      <c r="L105" s="6">
        <v>5.0999999046326003E-2</v>
      </c>
      <c r="M105" s="6" t="e">
        <f ca="1">_xll.BDP($A105,"PX_LAST",$A$1,$A$2)</f>
        <v>#NAME?</v>
      </c>
      <c r="N105" s="6">
        <v>35102020</v>
      </c>
      <c r="O105" s="6" t="e">
        <f ca="1">_xll.BDP($A105,"CHG_NET_YTD",$A$1,$A$2)</f>
        <v>#NAME?</v>
      </c>
      <c r="P105" s="6">
        <v>27.132701873779297</v>
      </c>
      <c r="Q105" s="6" t="e">
        <f ca="1">_xll.BDP($A105,"EQY_DVD_YLD_IND",$A$1,$A$2)</f>
        <v>#NAME?</v>
      </c>
      <c r="R105" s="9" t="e">
        <f ca="1">_xll.BDH(A105,"px_last","11/3/23","11/3/23")</f>
        <v>#NAME?</v>
      </c>
    </row>
    <row r="106" spans="1:18" s="4" customFormat="1" ht="14.5">
      <c r="A106" s="7" t="s">
        <v>236</v>
      </c>
      <c r="B106" s="7" t="s">
        <v>237</v>
      </c>
      <c r="C106" s="7" t="s">
        <v>231</v>
      </c>
      <c r="D106" s="6">
        <v>4</v>
      </c>
      <c r="E106" s="6">
        <v>12</v>
      </c>
      <c r="F106" s="6">
        <v>1</v>
      </c>
      <c r="G106" s="6" t="e">
        <f ca="1">_xll.BDP($A106,"PX_YEST_CLOSE",$A$1,$A$2)</f>
        <v>#NAME?</v>
      </c>
      <c r="H106" s="6">
        <v>3.6730000972747803</v>
      </c>
      <c r="I106" s="6"/>
      <c r="J106" s="6">
        <v>0</v>
      </c>
      <c r="K106" s="7" t="s">
        <v>59</v>
      </c>
      <c r="L106" s="6">
        <v>0</v>
      </c>
      <c r="M106" s="6" t="e">
        <f ca="1">_xll.BDP($A106,"PX_LAST",$A$1,$A$2)</f>
        <v>#NAME?</v>
      </c>
      <c r="N106" s="6">
        <v>35202010</v>
      </c>
      <c r="O106" s="6" t="e">
        <f ca="1">_xll.BDP($A106,"CHG_NET_YTD",$A$1,$A$2)</f>
        <v>#NAME?</v>
      </c>
      <c r="P106" s="6">
        <v>-28.337873458862305</v>
      </c>
      <c r="Q106" s="6" t="e">
        <f ca="1">_xll.BDP($A106,"EQY_DVD_YLD_IND",$A$1,$A$2)</f>
        <v>#NAME?</v>
      </c>
      <c r="R106" s="9" t="e">
        <f ca="1">_xll.BDH(A106,"px_last","11/3/23","11/3/23")</f>
        <v>#NAME?</v>
      </c>
    </row>
    <row r="107" spans="1:18" s="4" customFormat="1" ht="14.5">
      <c r="A107" s="7" t="s">
        <v>238</v>
      </c>
      <c r="B107" s="7" t="s">
        <v>239</v>
      </c>
      <c r="C107" s="7" t="s">
        <v>240</v>
      </c>
      <c r="D107" s="6">
        <v>18</v>
      </c>
      <c r="E107" s="6">
        <v>2</v>
      </c>
      <c r="F107" s="6">
        <v>2</v>
      </c>
      <c r="G107" s="6" t="e">
        <f ca="1">_xll.BDP($A107,"PX_YEST_CLOSE",$A$1,$A$2)</f>
        <v>#NAME?</v>
      </c>
      <c r="H107" s="6">
        <v>214.06399536132813</v>
      </c>
      <c r="I107" s="6">
        <v>0.85637736320495605</v>
      </c>
      <c r="J107" s="6">
        <v>0.78880000114440907</v>
      </c>
      <c r="K107" s="7" t="s">
        <v>25</v>
      </c>
      <c r="L107" s="6">
        <v>0.34201109360456505</v>
      </c>
      <c r="M107" s="6" t="e">
        <f ca="1">_xll.BDP($A107,"PX_LAST",$A$1,$A$2)</f>
        <v>#NAME?</v>
      </c>
      <c r="N107" s="6">
        <v>20201050</v>
      </c>
      <c r="O107" s="6" t="e">
        <f ca="1">_xll.BDP($A107,"CHG_NET_YTD",$A$1,$A$2)</f>
        <v>#NAME?</v>
      </c>
      <c r="P107" s="6">
        <v>1.4486328363418579</v>
      </c>
      <c r="Q107" s="6" t="e">
        <f ca="1">_xll.BDP($A107,"EQY_DVD_YLD_IND",$A$1,$A$2)</f>
        <v>#NAME?</v>
      </c>
      <c r="R107" s="9" t="e">
        <f ca="1">_xll.BDH(A107,"px_last","11/3/23","11/3/23")</f>
        <v>#NAME?</v>
      </c>
    </row>
    <row r="108" spans="1:18" s="4" customFormat="1" ht="14.5">
      <c r="A108" s="7" t="s">
        <v>241</v>
      </c>
      <c r="B108" s="7" t="s">
        <v>242</v>
      </c>
      <c r="C108" s="7" t="s">
        <v>240</v>
      </c>
      <c r="D108" s="6">
        <v>10</v>
      </c>
      <c r="E108" s="6">
        <v>0</v>
      </c>
      <c r="F108" s="6">
        <v>0</v>
      </c>
      <c r="G108" s="6" t="e">
        <f ca="1">_xll.BDP($A108,"PX_YEST_CLOSE",$A$1,$A$2)</f>
        <v>#NAME?</v>
      </c>
      <c r="H108" s="6">
        <v>67.150001525878906</v>
      </c>
      <c r="I108" s="6">
        <v>5.5118107795715332</v>
      </c>
      <c r="J108" s="6">
        <v>5.6869997978210449</v>
      </c>
      <c r="K108" s="7" t="s">
        <v>92</v>
      </c>
      <c r="L108" s="6">
        <v>1.2599999904632571</v>
      </c>
      <c r="M108" s="6" t="e">
        <f ca="1">_xll.BDP($A108,"PX_LAST",$A$1,$A$2)</f>
        <v>#NAME?</v>
      </c>
      <c r="N108" s="6">
        <v>20302010</v>
      </c>
      <c r="O108" s="6" t="e">
        <f ca="1">_xll.BDP($A108,"CHG_NET_YTD",$A$1,$A$2)</f>
        <v>#NAME?</v>
      </c>
      <c r="P108" s="6">
        <v>-13.129393577575684</v>
      </c>
      <c r="Q108" s="6" t="e">
        <f ca="1">_xll.BDP($A108,"EQY_DVD_YLD_IND",$A$1,$A$2)</f>
        <v>#NAME?</v>
      </c>
      <c r="R108" s="9" t="e">
        <f ca="1">_xll.BDH(A108,"px_last","11/3/23","11/3/23")</f>
        <v>#NAME?</v>
      </c>
    </row>
    <row r="109" spans="1:18" s="4" customFormat="1" ht="14.5">
      <c r="A109" s="7" t="s">
        <v>243</v>
      </c>
      <c r="B109" s="7" t="s">
        <v>244</v>
      </c>
      <c r="C109" s="7" t="s">
        <v>240</v>
      </c>
      <c r="D109" s="6">
        <v>7</v>
      </c>
      <c r="E109" s="6">
        <v>0</v>
      </c>
      <c r="F109" s="6">
        <v>0</v>
      </c>
      <c r="G109" s="6" t="e">
        <f ca="1">_xll.BDP($A109,"PX_YEST_CLOSE",$A$1,$A$2)</f>
        <v>#NAME?</v>
      </c>
      <c r="H109" s="6">
        <v>67.857002258300781</v>
      </c>
      <c r="I109" s="6"/>
      <c r="J109" s="6">
        <v>0</v>
      </c>
      <c r="K109" s="7" t="s">
        <v>59</v>
      </c>
      <c r="L109" s="6">
        <v>0</v>
      </c>
      <c r="M109" s="6" t="e">
        <f ca="1">_xll.BDP($A109,"PX_LAST",$A$1,$A$2)</f>
        <v>#NAME?</v>
      </c>
      <c r="N109" s="6">
        <v>20106020</v>
      </c>
      <c r="O109" s="6" t="e">
        <f ca="1">_xll.BDP($A109,"CHG_NET_YTD",$A$1,$A$2)</f>
        <v>#NAME?</v>
      </c>
      <c r="P109" s="6">
        <v>11.665478706359863</v>
      </c>
      <c r="Q109" s="6" t="e">
        <f ca="1">_xll.BDP($A109,"EQY_DVD_YLD_IND",$A$1,$A$2)</f>
        <v>#NAME?</v>
      </c>
      <c r="R109" s="9" t="e">
        <f ca="1">_xll.BDH(A109,"px_last","11/3/23","11/3/23")</f>
        <v>#NAME?</v>
      </c>
    </row>
    <row r="110" spans="1:18" s="4" customFormat="1" ht="14.5">
      <c r="A110" s="7" t="s">
        <v>245</v>
      </c>
      <c r="B110" s="7" t="s">
        <v>246</v>
      </c>
      <c r="C110" s="7" t="s">
        <v>240</v>
      </c>
      <c r="D110" s="6">
        <v>10</v>
      </c>
      <c r="E110" s="6">
        <v>2</v>
      </c>
      <c r="F110" s="6">
        <v>1</v>
      </c>
      <c r="G110" s="6" t="e">
        <f ca="1">_xll.BDP($A110,"PX_YEST_CLOSE",$A$1,$A$2)</f>
        <v>#NAME?</v>
      </c>
      <c r="H110" s="6">
        <v>48.541000366210938</v>
      </c>
      <c r="I110" s="6">
        <v>0.20025029778480502</v>
      </c>
      <c r="J110" s="6">
        <v>0.20589999854564703</v>
      </c>
      <c r="K110" s="7" t="s">
        <v>25</v>
      </c>
      <c r="L110" s="6">
        <v>3.9999999105930002E-2</v>
      </c>
      <c r="M110" s="6" t="e">
        <f ca="1">_xll.BDP($A110,"PX_LAST",$A$1,$A$2)</f>
        <v>#NAME?</v>
      </c>
      <c r="N110" s="6">
        <v>20103010</v>
      </c>
      <c r="O110" s="6" t="e">
        <f ca="1">_xll.BDP($A110,"CHG_NET_YTD",$A$1,$A$2)</f>
        <v>#NAME?</v>
      </c>
      <c r="P110" s="6">
        <v>67.435035705566406</v>
      </c>
      <c r="Q110" s="6" t="e">
        <f ca="1">_xll.BDP($A110,"EQY_DVD_YLD_IND",$A$1,$A$2)</f>
        <v>#NAME?</v>
      </c>
      <c r="R110" s="9" t="e">
        <f ca="1">_xll.BDH(A110,"px_last","11/3/23","11/3/23")</f>
        <v>#NAME?</v>
      </c>
    </row>
    <row r="111" spans="1:18" s="4" customFormat="1" ht="14.5">
      <c r="A111" s="7" t="s">
        <v>247</v>
      </c>
      <c r="B111" s="7" t="s">
        <v>248</v>
      </c>
      <c r="C111" s="7" t="s">
        <v>240</v>
      </c>
      <c r="D111" s="6">
        <v>9</v>
      </c>
      <c r="E111" s="6">
        <v>4</v>
      </c>
      <c r="F111" s="6">
        <v>3</v>
      </c>
      <c r="G111" s="6" t="e">
        <f ca="1">_xll.BDP($A111,"PX_YEST_CLOSE",$A$1,$A$2)</f>
        <v>#NAME?</v>
      </c>
      <c r="H111" s="6">
        <v>79.5</v>
      </c>
      <c r="I111" s="6"/>
      <c r="J111" s="6">
        <v>0.93150001764297508</v>
      </c>
      <c r="K111" s="7" t="s">
        <v>95</v>
      </c>
      <c r="L111" s="6">
        <v>0</v>
      </c>
      <c r="M111" s="6" t="e">
        <f ca="1">_xll.BDP($A111,"PX_LAST",$A$1,$A$2)</f>
        <v>#NAME?</v>
      </c>
      <c r="N111" s="6">
        <v>20101010</v>
      </c>
      <c r="O111" s="6" t="e">
        <f ca="1">_xll.BDP($A111,"CHG_NET_YTD",$A$1,$A$2)</f>
        <v>#NAME?</v>
      </c>
      <c r="P111" s="6">
        <v>-2.8697149753570561</v>
      </c>
      <c r="Q111" s="6" t="e">
        <f ca="1">_xll.BDP($A111,"EQY_DVD_YLD_IND",$A$1,$A$2)</f>
        <v>#NAME?</v>
      </c>
      <c r="R111" s="9" t="e">
        <f ca="1">_xll.BDH(A111,"px_last","11/3/23","11/3/23")</f>
        <v>#NAME?</v>
      </c>
    </row>
    <row r="112" spans="1:18" s="4" customFormat="1" ht="14.5">
      <c r="A112" s="7" t="s">
        <v>249</v>
      </c>
      <c r="B112" s="7" t="s">
        <v>250</v>
      </c>
      <c r="C112" s="7" t="s">
        <v>240</v>
      </c>
      <c r="D112" s="6">
        <v>14</v>
      </c>
      <c r="E112" s="6">
        <v>1</v>
      </c>
      <c r="F112" s="6">
        <v>1</v>
      </c>
      <c r="G112" s="6" t="e">
        <f ca="1">_xll.BDP($A112,"PX_YEST_CLOSE",$A$1,$A$2)</f>
        <v>#NAME?</v>
      </c>
      <c r="H112" s="6">
        <v>28.763999938964844</v>
      </c>
      <c r="I112" s="6"/>
      <c r="J112" s="6">
        <v>0</v>
      </c>
      <c r="K112" s="7" t="s">
        <v>59</v>
      </c>
      <c r="L112" s="6">
        <v>0</v>
      </c>
      <c r="M112" s="6" t="e">
        <f ca="1">_xll.BDP($A112,"PX_LAST",$A$1,$A$2)</f>
        <v>#NAME?</v>
      </c>
      <c r="N112" s="6">
        <v>20302010</v>
      </c>
      <c r="O112" s="6" t="e">
        <f ca="1">_xll.BDP($A112,"CHG_NET_YTD",$A$1,$A$2)</f>
        <v>#NAME?</v>
      </c>
      <c r="P112" s="6">
        <v>-6.9107799530029297</v>
      </c>
      <c r="Q112" s="6" t="e">
        <f ca="1">_xll.BDP($A112,"EQY_DVD_YLD_IND",$A$1,$A$2)</f>
        <v>#NAME?</v>
      </c>
      <c r="R112" s="9" t="e">
        <f ca="1">_xll.BDH(A112,"px_last","11/3/23","11/3/23")</f>
        <v>#NAME?</v>
      </c>
    </row>
    <row r="113" spans="1:18" s="4" customFormat="1" ht="14.5">
      <c r="A113" s="7" t="s">
        <v>251</v>
      </c>
      <c r="B113" s="7" t="s">
        <v>252</v>
      </c>
      <c r="C113" s="7" t="s">
        <v>240</v>
      </c>
      <c r="D113" s="6">
        <v>8</v>
      </c>
      <c r="E113" s="6">
        <v>3</v>
      </c>
      <c r="F113" s="6">
        <v>0</v>
      </c>
      <c r="G113" s="6" t="e">
        <f ca="1">_xll.BDP($A113,"PX_YEST_CLOSE",$A$1,$A$2)</f>
        <v>#NAME?</v>
      </c>
      <c r="H113" s="6">
        <v>98.636001586914063</v>
      </c>
      <c r="I113" s="6">
        <v>0.89583092927932706</v>
      </c>
      <c r="J113" s="6">
        <v>0.90319997072219804</v>
      </c>
      <c r="K113" s="7" t="s">
        <v>25</v>
      </c>
      <c r="L113" s="6">
        <v>0.19499999284744302</v>
      </c>
      <c r="M113" s="6" t="e">
        <f ca="1">_xll.BDP($A113,"PX_LAST",$A$1,$A$2)</f>
        <v>#NAME?</v>
      </c>
      <c r="N113" s="6">
        <v>20103010</v>
      </c>
      <c r="O113" s="6" t="e">
        <f ca="1">_xll.BDP($A113,"CHG_NET_YTD",$A$1,$A$2)</f>
        <v>#NAME?</v>
      </c>
      <c r="P113" s="6">
        <v>34.201606750488281</v>
      </c>
      <c r="Q113" s="6" t="e">
        <f ca="1">_xll.BDP($A113,"EQY_DVD_YLD_IND",$A$1,$A$2)</f>
        <v>#NAME?</v>
      </c>
      <c r="R113" s="9" t="e">
        <f ca="1">_xll.BDH(A113,"px_last","11/3/23","11/3/23")</f>
        <v>#NAME?</v>
      </c>
    </row>
    <row r="114" spans="1:18" s="4" customFormat="1" ht="14.5">
      <c r="A114" s="7" t="s">
        <v>253</v>
      </c>
      <c r="B114" s="7" t="s">
        <v>254</v>
      </c>
      <c r="C114" s="7" t="s">
        <v>240</v>
      </c>
      <c r="D114" s="6">
        <v>8</v>
      </c>
      <c r="E114" s="6">
        <v>4</v>
      </c>
      <c r="F114" s="6">
        <v>0</v>
      </c>
      <c r="G114" s="6" t="e">
        <f ca="1">_xll.BDP($A114,"PX_YEST_CLOSE",$A$1,$A$2)</f>
        <v>#NAME?</v>
      </c>
      <c r="H114" s="6">
        <v>141.33299255371094</v>
      </c>
      <c r="I114" s="6">
        <v>1.314942598342896</v>
      </c>
      <c r="J114" s="6">
        <v>1.371999979019165</v>
      </c>
      <c r="K114" s="7" t="s">
        <v>25</v>
      </c>
      <c r="L114" s="6">
        <v>0.28600001335144004</v>
      </c>
      <c r="M114" s="6" t="e">
        <f ca="1">_xll.BDP($A114,"PX_LAST",$A$1,$A$2)</f>
        <v>#NAME?</v>
      </c>
      <c r="N114" s="6">
        <v>20301010</v>
      </c>
      <c r="O114" s="6" t="e">
        <f ca="1">_xll.BDP($A114,"CHG_NET_YTD",$A$1,$A$2)</f>
        <v>#NAME?</v>
      </c>
      <c r="P114" s="6">
        <v>-25.225610733032227</v>
      </c>
      <c r="Q114" s="6" t="e">
        <f ca="1">_xll.BDP($A114,"EQY_DVD_YLD_IND",$A$1,$A$2)</f>
        <v>#NAME?</v>
      </c>
      <c r="R114" s="9" t="e">
        <f ca="1">_xll.BDH(A114,"px_last","11/3/23","11/3/23")</f>
        <v>#NAME?</v>
      </c>
    </row>
    <row r="115" spans="1:18" s="4" customFormat="1" ht="14.5">
      <c r="A115" s="7" t="s">
        <v>255</v>
      </c>
      <c r="B115" s="7" t="s">
        <v>256</v>
      </c>
      <c r="C115" s="7" t="s">
        <v>240</v>
      </c>
      <c r="D115" s="6">
        <v>3</v>
      </c>
      <c r="E115" s="6">
        <v>5</v>
      </c>
      <c r="F115" s="6">
        <v>0</v>
      </c>
      <c r="G115" s="6" t="e">
        <f ca="1">_xll.BDP($A115,"PX_YEST_CLOSE",$A$1,$A$2)</f>
        <v>#NAME?</v>
      </c>
      <c r="H115" s="6">
        <v>42.937999725341797</v>
      </c>
      <c r="I115" s="6">
        <v>4.3442845344543457</v>
      </c>
      <c r="J115" s="6">
        <v>4.3309998512268066</v>
      </c>
      <c r="K115" s="7" t="s">
        <v>25</v>
      </c>
      <c r="L115" s="6">
        <v>0.40000000596046403</v>
      </c>
      <c r="M115" s="6" t="e">
        <f ca="1">_xll.BDP($A115,"PX_LAST",$A$1,$A$2)</f>
        <v>#NAME?</v>
      </c>
      <c r="N115" s="6">
        <v>20107010</v>
      </c>
      <c r="O115" s="6" t="e">
        <f ca="1">_xll.BDP($A115,"CHG_NET_YTD",$A$1,$A$2)</f>
        <v>#NAME?</v>
      </c>
      <c r="P115" s="6">
        <v>27.970815658569336</v>
      </c>
      <c r="Q115" s="6" t="e">
        <f ca="1">_xll.BDP($A115,"EQY_DVD_YLD_IND",$A$1,$A$2)</f>
        <v>#NAME?</v>
      </c>
      <c r="R115" s="9" t="e">
        <f ca="1">_xll.BDH(A115,"px_last","11/3/23","11/3/23")</f>
        <v>#NAME?</v>
      </c>
    </row>
    <row r="116" spans="1:18" s="4" customFormat="1" ht="14.5">
      <c r="A116" s="7" t="s">
        <v>257</v>
      </c>
      <c r="B116" s="7" t="s">
        <v>258</v>
      </c>
      <c r="C116" s="7" t="s">
        <v>240</v>
      </c>
      <c r="D116" s="6">
        <v>5</v>
      </c>
      <c r="E116" s="6">
        <v>4</v>
      </c>
      <c r="F116" s="6">
        <v>0</v>
      </c>
      <c r="G116" s="6" t="e">
        <f ca="1">_xll.BDP($A116,"PX_YEST_CLOSE",$A$1,$A$2)</f>
        <v>#NAME?</v>
      </c>
      <c r="H116" s="6">
        <v>17.611000061035156</v>
      </c>
      <c r="I116" s="6">
        <v>5.2670078277587891</v>
      </c>
      <c r="J116" s="6">
        <v>5.3330001831054688</v>
      </c>
      <c r="K116" s="7" t="s">
        <v>92</v>
      </c>
      <c r="L116" s="6">
        <v>0.18000000715255701</v>
      </c>
      <c r="M116" s="6" t="e">
        <f ca="1">_xll.BDP($A116,"PX_LAST",$A$1,$A$2)</f>
        <v>#NAME?</v>
      </c>
      <c r="N116" s="6">
        <v>20304030</v>
      </c>
      <c r="O116" s="6" t="e">
        <f ca="1">_xll.BDP($A116,"CHG_NET_YTD",$A$1,$A$2)</f>
        <v>#NAME?</v>
      </c>
      <c r="P116" s="6">
        <v>-6.0481104850769043</v>
      </c>
      <c r="Q116" s="6" t="e">
        <f ca="1">_xll.BDP($A116,"EQY_DVD_YLD_IND",$A$1,$A$2)</f>
        <v>#NAME?</v>
      </c>
      <c r="R116" s="9" t="e">
        <f ca="1">_xll.BDH(A116,"px_last","11/3/23","11/3/23")</f>
        <v>#NAME?</v>
      </c>
    </row>
    <row r="117" spans="1:18" s="4" customFormat="1" ht="14.5">
      <c r="A117" s="7" t="s">
        <v>259</v>
      </c>
      <c r="B117" s="7" t="s">
        <v>260</v>
      </c>
      <c r="C117" s="7" t="s">
        <v>240</v>
      </c>
      <c r="D117" s="6">
        <v>3</v>
      </c>
      <c r="E117" s="6">
        <v>6</v>
      </c>
      <c r="F117" s="6">
        <v>0</v>
      </c>
      <c r="G117" s="6" t="e">
        <f ca="1">_xll.BDP($A117,"PX_YEST_CLOSE",$A$1,$A$2)</f>
        <v>#NAME?</v>
      </c>
      <c r="H117" s="6">
        <v>41.312000274658203</v>
      </c>
      <c r="I117" s="6">
        <v>1.7557252645492549</v>
      </c>
      <c r="J117" s="6">
        <v>1.8669999837875371</v>
      </c>
      <c r="K117" s="7" t="s">
        <v>25</v>
      </c>
      <c r="L117" s="6">
        <v>0.23136044920057103</v>
      </c>
      <c r="M117" s="6" t="e">
        <f ca="1">_xll.BDP($A117,"PX_LAST",$A$1,$A$2)</f>
        <v>#NAME?</v>
      </c>
      <c r="N117" s="6">
        <v>20103010</v>
      </c>
      <c r="O117" s="6" t="e">
        <f ca="1">_xll.BDP($A117,"CHG_NET_YTD",$A$1,$A$2)</f>
        <v>#NAME?</v>
      </c>
      <c r="P117" s="6">
        <v>47.411849975585938</v>
      </c>
      <c r="Q117" s="6" t="e">
        <f ca="1">_xll.BDP($A117,"EQY_DVD_YLD_IND",$A$1,$A$2)</f>
        <v>#NAME?</v>
      </c>
      <c r="R117" s="9" t="e">
        <f ca="1">_xll.BDH(A117,"px_last","11/3/23","11/3/23")</f>
        <v>#NAME?</v>
      </c>
    </row>
    <row r="118" spans="1:18" s="4" customFormat="1" ht="14.5">
      <c r="A118" s="7" t="s">
        <v>261</v>
      </c>
      <c r="B118" s="7" t="s">
        <v>262</v>
      </c>
      <c r="C118" s="7" t="s">
        <v>240</v>
      </c>
      <c r="D118" s="6">
        <v>15</v>
      </c>
      <c r="E118" s="6">
        <v>5</v>
      </c>
      <c r="F118" s="6">
        <v>0</v>
      </c>
      <c r="G118" s="6" t="e">
        <f ca="1">_xll.BDP($A118,"PX_YEST_CLOSE",$A$1,$A$2)</f>
        <v>#NAME?</v>
      </c>
      <c r="H118" s="6">
        <v>188.81599426269531</v>
      </c>
      <c r="I118" s="6">
        <v>1.2112793922424321</v>
      </c>
      <c r="J118" s="6">
        <v>1.371999979019165</v>
      </c>
      <c r="K118" s="7" t="s">
        <v>25</v>
      </c>
      <c r="L118" s="6">
        <v>0.46942699200570603</v>
      </c>
      <c r="M118" s="6" t="e">
        <f ca="1">_xll.BDP($A118,"PX_LAST",$A$1,$A$2)</f>
        <v>#NAME?</v>
      </c>
      <c r="N118" s="6">
        <v>20304030</v>
      </c>
      <c r="O118" s="6" t="e">
        <f ca="1">_xll.BDP($A118,"CHG_NET_YTD",$A$1,$A$2)</f>
        <v>#NAME?</v>
      </c>
      <c r="P118" s="6">
        <v>14.932526588439941</v>
      </c>
      <c r="Q118" s="6" t="e">
        <f ca="1">_xll.BDP($A118,"EQY_DVD_YLD_IND",$A$1,$A$2)</f>
        <v>#NAME?</v>
      </c>
      <c r="R118" s="9" t="e">
        <f ca="1">_xll.BDH(A118,"px_last","11/3/23","11/3/23")</f>
        <v>#NAME?</v>
      </c>
    </row>
    <row r="119" spans="1:18" s="4" customFormat="1" ht="14.5">
      <c r="A119" s="7" t="s">
        <v>263</v>
      </c>
      <c r="B119" s="7" t="s">
        <v>264</v>
      </c>
      <c r="C119" s="7" t="s">
        <v>240</v>
      </c>
      <c r="D119" s="6">
        <v>9</v>
      </c>
      <c r="E119" s="6">
        <v>1</v>
      </c>
      <c r="F119" s="6">
        <v>0</v>
      </c>
      <c r="G119" s="6" t="e">
        <f ca="1">_xll.BDP($A119,"PX_YEST_CLOSE",$A$1,$A$2)</f>
        <v>#NAME?</v>
      </c>
      <c r="H119" s="6">
        <v>124.77799987792969</v>
      </c>
      <c r="I119" s="6">
        <v>1.5629259347915649</v>
      </c>
      <c r="J119" s="6">
        <v>1.572999954223633</v>
      </c>
      <c r="K119" s="7" t="s">
        <v>25</v>
      </c>
      <c r="L119" s="6">
        <v>0.43000000715255704</v>
      </c>
      <c r="M119" s="6" t="e">
        <f ca="1">_xll.BDP($A119,"PX_LAST",$A$1,$A$2)</f>
        <v>#NAME?</v>
      </c>
      <c r="N119" s="6">
        <v>20107010</v>
      </c>
      <c r="O119" s="6" t="e">
        <f ca="1">_xll.BDP($A119,"CHG_NET_YTD",$A$1,$A$2)</f>
        <v>#NAME?</v>
      </c>
      <c r="P119" s="6">
        <v>12.629213333129883</v>
      </c>
      <c r="Q119" s="6" t="e">
        <f ca="1">_xll.BDP($A119,"EQY_DVD_YLD_IND",$A$1,$A$2)</f>
        <v>#NAME?</v>
      </c>
      <c r="R119" s="9" t="e">
        <f ca="1">_xll.BDH(A119,"px_last","11/3/23","11/3/23")</f>
        <v>#NAME?</v>
      </c>
    </row>
    <row r="120" spans="1:18" s="4" customFormat="1" ht="14.5">
      <c r="A120" s="7" t="s">
        <v>265</v>
      </c>
      <c r="B120" s="7" t="s">
        <v>266</v>
      </c>
      <c r="C120" s="7" t="s">
        <v>240</v>
      </c>
      <c r="D120" s="6">
        <v>13</v>
      </c>
      <c r="E120" s="6">
        <v>21</v>
      </c>
      <c r="F120" s="6">
        <v>2</v>
      </c>
      <c r="G120" s="6" t="e">
        <f ca="1">_xll.BDP($A120,"PX_YEST_CLOSE",$A$1,$A$2)</f>
        <v>#NAME?</v>
      </c>
      <c r="H120" s="6">
        <v>169.39399719238281</v>
      </c>
      <c r="I120" s="6">
        <v>2.082098007202148</v>
      </c>
      <c r="J120" s="6">
        <v>2.1180000305175781</v>
      </c>
      <c r="K120" s="7" t="s">
        <v>25</v>
      </c>
      <c r="L120" s="6">
        <v>0.79000002145767201</v>
      </c>
      <c r="M120" s="6" t="e">
        <f ca="1">_xll.BDP($A120,"PX_LAST",$A$1,$A$2)</f>
        <v>#NAME?</v>
      </c>
      <c r="N120" s="6">
        <v>20304010</v>
      </c>
      <c r="O120" s="6" t="e">
        <f ca="1">_xll.BDP($A120,"CHG_NET_YTD",$A$1,$A$2)</f>
        <v>#NAME?</v>
      </c>
      <c r="P120" s="6">
        <v>-5.6391396522521973</v>
      </c>
      <c r="Q120" s="6" t="e">
        <f ca="1">_xll.BDP($A120,"EQY_DVD_YLD_IND",$A$1,$A$2)</f>
        <v>#NAME?</v>
      </c>
      <c r="R120" s="9" t="e">
        <f ca="1">_xll.BDH(A120,"px_last","11/3/23","11/3/23")</f>
        <v>#NAME?</v>
      </c>
    </row>
    <row r="121" spans="1:18" s="4" customFormat="1" ht="14.5">
      <c r="A121" s="7" t="s">
        <v>267</v>
      </c>
      <c r="B121" s="7" t="s">
        <v>268</v>
      </c>
      <c r="C121" s="7" t="s">
        <v>240</v>
      </c>
      <c r="D121" s="6">
        <v>12</v>
      </c>
      <c r="E121" s="6">
        <v>1</v>
      </c>
      <c r="F121" s="6">
        <v>0</v>
      </c>
      <c r="G121" s="6" t="e">
        <f ca="1">_xll.BDP($A121,"PX_YEST_CLOSE",$A$1,$A$2)</f>
        <v>#NAME?</v>
      </c>
      <c r="H121" s="6">
        <v>37.75</v>
      </c>
      <c r="I121" s="6"/>
      <c r="J121" s="6">
        <v>0.20489999651908902</v>
      </c>
      <c r="K121" s="7" t="s">
        <v>95</v>
      </c>
      <c r="L121" s="6">
        <v>0</v>
      </c>
      <c r="M121" s="6" t="e">
        <f ca="1">_xll.BDP($A121,"PX_LAST",$A$1,$A$2)</f>
        <v>#NAME?</v>
      </c>
      <c r="N121" s="6">
        <v>20101010</v>
      </c>
      <c r="O121" s="6" t="e">
        <f ca="1">_xll.BDP($A121,"CHG_NET_YTD",$A$1,$A$2)</f>
        <v>#NAME?</v>
      </c>
      <c r="P121" s="6">
        <v>12.714776039123535</v>
      </c>
      <c r="Q121" s="6" t="e">
        <f ca="1">_xll.BDP($A121,"EQY_DVD_YLD_IND",$A$1,$A$2)</f>
        <v>#NAME?</v>
      </c>
      <c r="R121" s="9" t="e">
        <f ca="1">_xll.BDH(A121,"px_last","11/3/23","11/3/23")</f>
        <v>#NAME?</v>
      </c>
    </row>
    <row r="122" spans="1:18" s="4" customFormat="1" ht="14.5">
      <c r="A122" s="7" t="s">
        <v>269</v>
      </c>
      <c r="B122" s="7" t="s">
        <v>270</v>
      </c>
      <c r="C122" s="7" t="s">
        <v>240</v>
      </c>
      <c r="D122" s="6">
        <v>5</v>
      </c>
      <c r="E122" s="6">
        <v>16</v>
      </c>
      <c r="F122" s="6">
        <v>4</v>
      </c>
      <c r="G122" s="6" t="e">
        <f ca="1">_xll.BDP($A122,"PX_YEST_CLOSE",$A$1,$A$2)</f>
        <v>#NAME?</v>
      </c>
      <c r="H122" s="6">
        <v>7.3029999732971191</v>
      </c>
      <c r="I122" s="6"/>
      <c r="J122" s="6">
        <v>0</v>
      </c>
      <c r="K122" s="7" t="s">
        <v>59</v>
      </c>
      <c r="L122" s="6">
        <v>0</v>
      </c>
      <c r="M122" s="6" t="e">
        <f ca="1">_xll.BDP($A122,"PX_LAST",$A$1,$A$2)</f>
        <v>#NAME?</v>
      </c>
      <c r="N122" s="6">
        <v>20104010</v>
      </c>
      <c r="O122" s="6" t="e">
        <f ca="1">_xll.BDP($A122,"CHG_NET_YTD",$A$1,$A$2)</f>
        <v>#NAME?</v>
      </c>
      <c r="P122" s="6">
        <v>-22.685182571411133</v>
      </c>
      <c r="Q122" s="6" t="e">
        <f ca="1">_xll.BDP($A122,"EQY_DVD_YLD_IND",$A$1,$A$2)</f>
        <v>#NAME?</v>
      </c>
      <c r="R122" s="9" t="e">
        <f ca="1">_xll.BDH(A122,"px_last","11/3/23","11/3/23")</f>
        <v>#NAME?</v>
      </c>
    </row>
    <row r="123" spans="1:18" s="4" customFormat="1" ht="14.5">
      <c r="A123" s="7" t="s">
        <v>271</v>
      </c>
      <c r="B123" s="7" t="s">
        <v>272</v>
      </c>
      <c r="C123" s="7" t="s">
        <v>240</v>
      </c>
      <c r="D123" s="6">
        <v>8</v>
      </c>
      <c r="E123" s="6">
        <v>4</v>
      </c>
      <c r="F123" s="6">
        <v>1</v>
      </c>
      <c r="G123" s="6" t="e">
        <f ca="1">_xll.BDP($A123,"PX_YEST_CLOSE",$A$1,$A$2)</f>
        <v>#NAME?</v>
      </c>
      <c r="H123" s="6">
        <v>280.15399169921875</v>
      </c>
      <c r="I123" s="6">
        <v>0.23752777278423301</v>
      </c>
      <c r="J123" s="6">
        <v>0.31560000777244601</v>
      </c>
      <c r="K123" s="7" t="s">
        <v>25</v>
      </c>
      <c r="L123" s="6">
        <v>0.19739431368607702</v>
      </c>
      <c r="M123" s="6" t="e">
        <f ca="1">_xll.BDP($A123,"PX_LAST",$A$1,$A$2)</f>
        <v>#NAME?</v>
      </c>
      <c r="N123" s="6">
        <v>20201070</v>
      </c>
      <c r="O123" s="6" t="e">
        <f ca="1">_xll.BDP($A123,"CHG_NET_YTD",$A$1,$A$2)</f>
        <v>#NAME?</v>
      </c>
      <c r="P123" s="6">
        <v>18.3543701171875</v>
      </c>
      <c r="Q123" s="6" t="e">
        <f ca="1">_xll.BDP($A123,"EQY_DVD_YLD_IND",$A$1,$A$2)</f>
        <v>#NAME?</v>
      </c>
      <c r="R123" s="9" t="e">
        <f ca="1">_xll.BDH(A123,"px_last","11/3/23","11/3/23")</f>
        <v>#NAME?</v>
      </c>
    </row>
    <row r="124" spans="1:18" s="4" customFormat="1" ht="14.5">
      <c r="A124" s="7" t="s">
        <v>273</v>
      </c>
      <c r="B124" s="7" t="s">
        <v>274</v>
      </c>
      <c r="C124" s="7" t="s">
        <v>240</v>
      </c>
      <c r="D124" s="6">
        <v>13</v>
      </c>
      <c r="E124" s="6">
        <v>1</v>
      </c>
      <c r="F124" s="6">
        <v>1</v>
      </c>
      <c r="G124" s="6" t="e">
        <f ca="1">_xll.BDP($A124,"PX_YEST_CLOSE",$A$1,$A$2)</f>
        <v>#NAME?</v>
      </c>
      <c r="H124" s="6">
        <v>206.5</v>
      </c>
      <c r="I124" s="6">
        <v>0.80034148693084706</v>
      </c>
      <c r="J124" s="6">
        <v>0.81430000066757202</v>
      </c>
      <c r="K124" s="7" t="s">
        <v>25</v>
      </c>
      <c r="L124" s="6">
        <v>0.37500000000000006</v>
      </c>
      <c r="M124" s="6" t="e">
        <f ca="1">_xll.BDP($A124,"PX_LAST",$A$1,$A$2)</f>
        <v>#NAME?</v>
      </c>
      <c r="N124" s="6">
        <v>20103010</v>
      </c>
      <c r="O124" s="6" t="e">
        <f ca="1">_xll.BDP($A124,"CHG_NET_YTD",$A$1,$A$2)</f>
        <v>#NAME?</v>
      </c>
      <c r="P124" s="6">
        <v>19.307405471801758</v>
      </c>
      <c r="Q124" s="6" t="e">
        <f ca="1">_xll.BDP($A124,"EQY_DVD_YLD_IND",$A$1,$A$2)</f>
        <v>#NAME?</v>
      </c>
      <c r="R124" s="9" t="e">
        <f ca="1">_xll.BDH(A124,"px_last","11/3/23","11/3/23")</f>
        <v>#NAME?</v>
      </c>
    </row>
    <row r="125" spans="1:18" s="4" customFormat="1" ht="14.5">
      <c r="A125" s="7" t="s">
        <v>275</v>
      </c>
      <c r="B125" s="7" t="s">
        <v>276</v>
      </c>
      <c r="C125" s="7" t="s">
        <v>240</v>
      </c>
      <c r="D125" s="6">
        <v>27</v>
      </c>
      <c r="E125" s="6">
        <v>9</v>
      </c>
      <c r="F125" s="6">
        <v>0</v>
      </c>
      <c r="G125" s="6" t="e">
        <f ca="1">_xll.BDP($A125,"PX_YEST_CLOSE",$A$1,$A$2)</f>
        <v>#NAME?</v>
      </c>
      <c r="H125" s="6">
        <v>116.71199798583984</v>
      </c>
      <c r="I125" s="6">
        <v>0.74839979410171509</v>
      </c>
      <c r="J125" s="6">
        <v>0.75499999523162808</v>
      </c>
      <c r="K125" s="7" t="s">
        <v>25</v>
      </c>
      <c r="L125" s="6">
        <v>0.18999999761581401</v>
      </c>
      <c r="M125" s="6" t="e">
        <f ca="1">_xll.BDP($A125,"PX_LAST",$A$1,$A$2)</f>
        <v>#NAME?</v>
      </c>
      <c r="N125" s="6">
        <v>20304010</v>
      </c>
      <c r="O125" s="6" t="e">
        <f ca="1">_xll.BDP($A125,"CHG_NET_YTD",$A$1,$A$2)</f>
        <v>#NAME?</v>
      </c>
      <c r="P125" s="6">
        <v>0.50475269556045499</v>
      </c>
      <c r="Q125" s="6" t="e">
        <f ca="1">_xll.BDP($A125,"EQY_DVD_YLD_IND",$A$1,$A$2)</f>
        <v>#NAME?</v>
      </c>
      <c r="R125" s="9" t="e">
        <f ca="1">_xll.BDH(A125,"px_last","11/3/23","11/3/23")</f>
        <v>#NAME?</v>
      </c>
    </row>
    <row r="126" spans="1:18" s="4" customFormat="1" ht="14.5">
      <c r="A126" s="7" t="s">
        <v>277</v>
      </c>
      <c r="B126" s="7" t="s">
        <v>278</v>
      </c>
      <c r="C126" s="7" t="s">
        <v>240</v>
      </c>
      <c r="D126" s="6">
        <v>3</v>
      </c>
      <c r="E126" s="6">
        <v>0</v>
      </c>
      <c r="F126" s="6">
        <v>1</v>
      </c>
      <c r="G126" s="6" t="e">
        <f ca="1">_xll.BDP($A126,"PX_YEST_CLOSE",$A$1,$A$2)</f>
        <v>#NAME?</v>
      </c>
      <c r="H126" s="6">
        <v>39.444999694824219</v>
      </c>
      <c r="I126" s="6">
        <v>1.6463649272918701</v>
      </c>
      <c r="J126" s="6">
        <v>1.8470000028610229</v>
      </c>
      <c r="K126" s="7" t="s">
        <v>25</v>
      </c>
      <c r="L126" s="6">
        <v>8.4523942307692002E-2</v>
      </c>
      <c r="M126" s="6" t="e">
        <f ca="1">_xll.BDP($A126,"PX_LAST",$A$1,$A$2)</f>
        <v>#NAME?</v>
      </c>
      <c r="N126" s="6">
        <v>20105010</v>
      </c>
      <c r="O126" s="6" t="e">
        <f ca="1">_xll.BDP($A126,"CHG_NET_YTD",$A$1,$A$2)</f>
        <v>#NAME?</v>
      </c>
      <c r="P126" s="6">
        <v>-9.2616815567016602</v>
      </c>
      <c r="Q126" s="6" t="e">
        <f ca="1">_xll.BDP($A126,"EQY_DVD_YLD_IND",$A$1,$A$2)</f>
        <v>#NAME?</v>
      </c>
      <c r="R126" s="9" t="e">
        <f ca="1">_xll.BDH(A126,"px_last","11/3/23","11/3/23")</f>
        <v>#NAME?</v>
      </c>
    </row>
    <row r="127" spans="1:18" s="4" customFormat="1" ht="14.5">
      <c r="A127" s="7" t="s">
        <v>279</v>
      </c>
      <c r="B127" s="7" t="s">
        <v>280</v>
      </c>
      <c r="C127" s="7" t="s">
        <v>240</v>
      </c>
      <c r="D127" s="6">
        <v>2</v>
      </c>
      <c r="E127" s="6">
        <v>14</v>
      </c>
      <c r="F127" s="6">
        <v>2</v>
      </c>
      <c r="G127" s="6" t="e">
        <f ca="1">_xll.BDP($A127,"PX_YEST_CLOSE",$A$1,$A$2)</f>
        <v>#NAME?</v>
      </c>
      <c r="H127" s="6">
        <v>178.96400451660156</v>
      </c>
      <c r="I127" s="6">
        <v>1.5386179685592651</v>
      </c>
      <c r="J127" s="6">
        <v>1.5429999828338621</v>
      </c>
      <c r="K127" s="7" t="s">
        <v>25</v>
      </c>
      <c r="L127" s="6">
        <v>0.65719781279087108</v>
      </c>
      <c r="M127" s="6" t="e">
        <f ca="1">_xll.BDP($A127,"PX_LAST",$A$1,$A$2)</f>
        <v>#NAME?</v>
      </c>
      <c r="N127" s="6">
        <v>20202020</v>
      </c>
      <c r="O127" s="6" t="e">
        <f ca="1">_xll.BDP($A127,"CHG_NET_YTD",$A$1,$A$2)</f>
        <v>#NAME?</v>
      </c>
      <c r="P127" s="6">
        <v>8.7400398254394531</v>
      </c>
      <c r="Q127" s="6" t="e">
        <f ca="1">_xll.BDP($A127,"EQY_DVD_YLD_IND",$A$1,$A$2)</f>
        <v>#NAME?</v>
      </c>
      <c r="R127" s="9" t="e">
        <f ca="1">_xll.BDH(A127,"px_last","11/3/23","11/3/23")</f>
        <v>#NAME?</v>
      </c>
    </row>
    <row r="128" spans="1:18" s="4" customFormat="1" ht="14.5">
      <c r="A128" s="7" t="s">
        <v>281</v>
      </c>
      <c r="B128" s="7" t="s">
        <v>282</v>
      </c>
      <c r="C128" s="7" t="s">
        <v>240</v>
      </c>
      <c r="D128" s="6">
        <v>7</v>
      </c>
      <c r="E128" s="6">
        <v>2</v>
      </c>
      <c r="F128" s="6">
        <v>0</v>
      </c>
      <c r="G128" s="6" t="e">
        <f ca="1">_xll.BDP($A128,"PX_YEST_CLOSE",$A$1,$A$2)</f>
        <v>#NAME?</v>
      </c>
      <c r="H128" s="6">
        <v>49.555999755859375</v>
      </c>
      <c r="I128" s="6">
        <v>2.5773196220397949</v>
      </c>
      <c r="J128" s="6">
        <v>2.6189999580383301</v>
      </c>
      <c r="K128" s="7" t="s">
        <v>25</v>
      </c>
      <c r="L128" s="6">
        <v>0.25</v>
      </c>
      <c r="M128" s="6" t="e">
        <f ca="1">_xll.BDP($A128,"PX_LAST",$A$1,$A$2)</f>
        <v>#NAME?</v>
      </c>
      <c r="N128" s="6">
        <v>20107010</v>
      </c>
      <c r="O128" s="6" t="e">
        <f ca="1">_xll.BDP($A128,"CHG_NET_YTD",$A$1,$A$2)</f>
        <v>#NAME?</v>
      </c>
      <c r="P128" s="6">
        <v>15.27034854888916</v>
      </c>
      <c r="Q128" s="6" t="e">
        <f ca="1">_xll.BDP($A128,"EQY_DVD_YLD_IND",$A$1,$A$2)</f>
        <v>#NAME?</v>
      </c>
      <c r="R128" s="9" t="e">
        <f ca="1">_xll.BDH(A128,"px_last","11/3/23","11/3/23")</f>
        <v>#NAME?</v>
      </c>
    </row>
    <row r="129" spans="1:18" s="4" customFormat="1" ht="14.5">
      <c r="A129" s="7" t="s">
        <v>283</v>
      </c>
      <c r="B129" s="7" t="s">
        <v>284</v>
      </c>
      <c r="C129" s="7" t="s">
        <v>240</v>
      </c>
      <c r="D129" s="6">
        <v>1</v>
      </c>
      <c r="E129" s="6">
        <v>1</v>
      </c>
      <c r="F129" s="6">
        <v>0</v>
      </c>
      <c r="G129" s="6" t="e">
        <f ca="1">_xll.BDP($A129,"PX_YEST_CLOSE",$A$1,$A$2)</f>
        <v>#NAME?</v>
      </c>
      <c r="H129" s="6">
        <v>45.75</v>
      </c>
      <c r="I129" s="6">
        <v>1.393404603004456</v>
      </c>
      <c r="J129" s="6">
        <v>1.424999952316284</v>
      </c>
      <c r="K129" s="7" t="s">
        <v>25</v>
      </c>
      <c r="L129" s="6">
        <v>0.15000000596046401</v>
      </c>
      <c r="M129" s="6" t="e">
        <f ca="1">_xll.BDP($A129,"PX_LAST",$A$1,$A$2)</f>
        <v>#NAME?</v>
      </c>
      <c r="N129" s="6">
        <v>20107010</v>
      </c>
      <c r="O129" s="6" t="e">
        <f ca="1">_xll.BDP($A129,"CHG_NET_YTD",$A$1,$A$2)</f>
        <v>#NAME?</v>
      </c>
      <c r="P129" s="6">
        <v>18.91743278503418</v>
      </c>
      <c r="Q129" s="6" t="e">
        <f ca="1">_xll.BDP($A129,"EQY_DVD_YLD_IND",$A$1,$A$2)</f>
        <v>#NAME?</v>
      </c>
      <c r="R129" s="9" t="e">
        <f ca="1">_xll.BDH(A129,"px_last","11/3/23","11/3/23")</f>
        <v>#NAME?</v>
      </c>
    </row>
    <row r="130" spans="1:18" s="4" customFormat="1" ht="14.5">
      <c r="A130" s="7" t="s">
        <v>285</v>
      </c>
      <c r="B130" s="7" t="s">
        <v>286</v>
      </c>
      <c r="C130" s="7" t="s">
        <v>240</v>
      </c>
      <c r="D130" s="6">
        <v>0</v>
      </c>
      <c r="E130" s="6">
        <v>5</v>
      </c>
      <c r="F130" s="6">
        <v>0</v>
      </c>
      <c r="G130" s="6" t="e">
        <f ca="1">_xll.BDP($A130,"PX_YEST_CLOSE",$A$1,$A$2)</f>
        <v>#NAME?</v>
      </c>
      <c r="H130" s="6">
        <v>28</v>
      </c>
      <c r="I130" s="6">
        <v>5.7142858505249023</v>
      </c>
      <c r="J130" s="6">
        <v>5.7729997634887704</v>
      </c>
      <c r="K130" s="7" t="s">
        <v>25</v>
      </c>
      <c r="L130" s="6">
        <v>0.34999999403953602</v>
      </c>
      <c r="M130" s="6" t="e">
        <f ca="1">_xll.BDP($A130,"PX_LAST",$A$1,$A$2)</f>
        <v>#NAME?</v>
      </c>
      <c r="N130" s="6">
        <v>20305030</v>
      </c>
      <c r="O130" s="6" t="e">
        <f ca="1">_xll.BDP($A130,"CHG_NET_YTD",$A$1,$A$2)</f>
        <v>#NAME?</v>
      </c>
      <c r="P130" s="6">
        <v>9.2287101745605469</v>
      </c>
      <c r="Q130" s="6" t="e">
        <f ca="1">_xll.BDP($A130,"EQY_DVD_YLD_IND",$A$1,$A$2)</f>
        <v>#NAME?</v>
      </c>
      <c r="R130" s="9" t="e">
        <f ca="1">_xll.BDH(A130,"px_last","11/3/23","11/3/23")</f>
        <v>#NAME?</v>
      </c>
    </row>
    <row r="131" spans="1:18" s="4" customFormat="1" ht="14.5">
      <c r="A131" s="7" t="s">
        <v>287</v>
      </c>
      <c r="B131" s="7" t="s">
        <v>288</v>
      </c>
      <c r="C131" s="7" t="s">
        <v>240</v>
      </c>
      <c r="D131" s="6">
        <v>15</v>
      </c>
      <c r="E131" s="6">
        <v>0</v>
      </c>
      <c r="F131" s="6">
        <v>1</v>
      </c>
      <c r="G131" s="6" t="e">
        <f ca="1">_xll.BDP($A131,"PX_YEST_CLOSE",$A$1,$A$2)</f>
        <v>#NAME?</v>
      </c>
      <c r="H131" s="6">
        <v>55.423000335693359</v>
      </c>
      <c r="I131" s="6">
        <v>0.17385111749172202</v>
      </c>
      <c r="J131" s="6">
        <v>0.16200000047683702</v>
      </c>
      <c r="K131" s="7" t="s">
        <v>25</v>
      </c>
      <c r="L131" s="6">
        <v>1.3000000268221E-2</v>
      </c>
      <c r="M131" s="6" t="e">
        <f ca="1">_xll.BDP($A131,"PX_LAST",$A$1,$A$2)</f>
        <v>#NAME?</v>
      </c>
      <c r="N131" s="6">
        <v>20201050</v>
      </c>
      <c r="O131" s="6" t="e">
        <f ca="1">_xll.BDP($A131,"CHG_NET_YTD",$A$1,$A$2)</f>
        <v>#NAME?</v>
      </c>
      <c r="P131" s="6">
        <v>3.287807703018188</v>
      </c>
      <c r="Q131" s="6" t="e">
        <f ca="1">_xll.BDP($A131,"EQY_DVD_YLD_IND",$A$1,$A$2)</f>
        <v>#NAME?</v>
      </c>
      <c r="R131" s="9" t="e">
        <f ca="1">_xll.BDH(A131,"px_last","11/3/23","11/3/23")</f>
        <v>#NAME?</v>
      </c>
    </row>
    <row r="132" spans="1:18" s="4" customFormat="1" ht="14.5">
      <c r="A132" s="7" t="s">
        <v>289</v>
      </c>
      <c r="B132" s="7" t="s">
        <v>290</v>
      </c>
      <c r="C132" s="7" t="s">
        <v>240</v>
      </c>
      <c r="D132" s="6">
        <v>8</v>
      </c>
      <c r="E132" s="6">
        <v>7</v>
      </c>
      <c r="F132" s="6">
        <v>0</v>
      </c>
      <c r="G132" s="6" t="e">
        <f ca="1">_xll.BDP($A132,"PX_YEST_CLOSE",$A$1,$A$2)</f>
        <v>#NAME?</v>
      </c>
      <c r="H132" s="6">
        <v>16.990999221801758</v>
      </c>
      <c r="I132" s="6"/>
      <c r="J132" s="6"/>
      <c r="K132" s="7" t="s">
        <v>59</v>
      </c>
      <c r="L132" s="6">
        <v>0</v>
      </c>
      <c r="M132" s="6" t="e">
        <f ca="1">_xll.BDP($A132,"PX_LAST",$A$1,$A$2)</f>
        <v>#NAME?</v>
      </c>
      <c r="N132" s="6">
        <v>20202030</v>
      </c>
      <c r="O132" s="6" t="e">
        <f ca="1">_xll.BDP($A132,"CHG_NET_YTD",$A$1,$A$2)</f>
        <v>#NAME?</v>
      </c>
      <c r="P132" s="6">
        <v>-66.778900146484375</v>
      </c>
      <c r="Q132" s="6" t="e">
        <f ca="1">_xll.BDP($A132,"EQY_DVD_YLD_IND",$A$1,$A$2)</f>
        <v>#NAME?</v>
      </c>
      <c r="R132" s="9" t="e">
        <f ca="1">_xll.BDH(A132,"px_last","11/3/23","11/3/23")</f>
        <v>#NAME?</v>
      </c>
    </row>
    <row r="133" spans="1:18" s="4" customFormat="1" ht="14.5">
      <c r="A133" s="7" t="s">
        <v>291</v>
      </c>
      <c r="B133" s="7" t="s">
        <v>292</v>
      </c>
      <c r="C133" s="7" t="s">
        <v>293</v>
      </c>
      <c r="D133" s="6">
        <v>11</v>
      </c>
      <c r="E133" s="6">
        <v>0</v>
      </c>
      <c r="F133" s="6">
        <v>0</v>
      </c>
      <c r="G133" s="6" t="e">
        <f ca="1">_xll.BDP($A133,"PX_YEST_CLOSE",$A$1,$A$2)</f>
        <v>#NAME?</v>
      </c>
      <c r="H133" s="6">
        <v>217.16400146484375</v>
      </c>
      <c r="I133" s="6"/>
      <c r="J133" s="6">
        <v>0</v>
      </c>
      <c r="K133" s="7" t="s">
        <v>59</v>
      </c>
      <c r="L133" s="6">
        <v>0</v>
      </c>
      <c r="M133" s="6" t="e">
        <f ca="1">_xll.BDP($A133,"PX_LAST",$A$1,$A$2)</f>
        <v>#NAME?</v>
      </c>
      <c r="N133" s="6">
        <v>45103010</v>
      </c>
      <c r="O133" s="6" t="e">
        <f ca="1">_xll.BDP($A133,"CHG_NET_YTD",$A$1,$A$2)</f>
        <v>#NAME?</v>
      </c>
      <c r="P133" s="6">
        <v>-3.6469016075134282</v>
      </c>
      <c r="Q133" s="6" t="e">
        <f ca="1">_xll.BDP($A133,"EQY_DVD_YLD_IND",$A$1,$A$2)</f>
        <v>#NAME?</v>
      </c>
      <c r="R133" s="9" t="e">
        <f ca="1">_xll.BDH(A133,"px_last","11/3/23","11/3/23")</f>
        <v>#NAME?</v>
      </c>
    </row>
    <row r="134" spans="1:18" s="4" customFormat="1" ht="14.5">
      <c r="A134" s="7" t="s">
        <v>294</v>
      </c>
      <c r="B134" s="7" t="s">
        <v>295</v>
      </c>
      <c r="C134" s="7" t="s">
        <v>293</v>
      </c>
      <c r="D134" s="6">
        <v>6</v>
      </c>
      <c r="E134" s="6">
        <v>1</v>
      </c>
      <c r="F134" s="6">
        <v>0</v>
      </c>
      <c r="G134" s="6" t="e">
        <f ca="1">_xll.BDP($A134,"PX_YEST_CLOSE",$A$1,$A$2)</f>
        <v>#NAME?</v>
      </c>
      <c r="H134" s="6">
        <v>39.580001831054688</v>
      </c>
      <c r="I134" s="6"/>
      <c r="J134" s="6">
        <v>0</v>
      </c>
      <c r="K134" s="7" t="s">
        <v>59</v>
      </c>
      <c r="L134" s="6">
        <v>0</v>
      </c>
      <c r="M134" s="6" t="e">
        <f ca="1">_xll.BDP($A134,"PX_LAST",$A$1,$A$2)</f>
        <v>#NAME?</v>
      </c>
      <c r="N134" s="6">
        <v>45203020</v>
      </c>
      <c r="O134" s="6" t="e">
        <f ca="1">_xll.BDP($A134,"CHG_NET_YTD",$A$1,$A$2)</f>
        <v>#NAME?</v>
      </c>
      <c r="P134" s="6">
        <v>129.88204956054688</v>
      </c>
      <c r="Q134" s="6" t="e">
        <f ca="1">_xll.BDP($A134,"EQY_DVD_YLD_IND",$A$1,$A$2)</f>
        <v>#NAME?</v>
      </c>
      <c r="R134" s="9" t="e">
        <f ca="1">_xll.BDH(A134,"px_last","11/3/23","11/3/23")</f>
        <v>#NAME?</v>
      </c>
    </row>
    <row r="135" spans="1:18" s="4" customFormat="1" ht="14.5">
      <c r="A135" s="7" t="s">
        <v>296</v>
      </c>
      <c r="B135" s="7" t="s">
        <v>297</v>
      </c>
      <c r="C135" s="7" t="s">
        <v>293</v>
      </c>
      <c r="D135" s="6">
        <v>6</v>
      </c>
      <c r="E135" s="6">
        <v>2</v>
      </c>
      <c r="F135" s="6">
        <v>0</v>
      </c>
      <c r="G135" s="6" t="e">
        <f ca="1">_xll.BDP($A135,"PX_YEST_CLOSE",$A$1,$A$2)</f>
        <v>#NAME?</v>
      </c>
      <c r="H135" s="6">
        <v>3114.3798828125</v>
      </c>
      <c r="I135" s="6">
        <v>0.18774588406086001</v>
      </c>
      <c r="J135" s="6">
        <v>0</v>
      </c>
      <c r="K135" s="7" t="s">
        <v>25</v>
      </c>
      <c r="L135" s="6">
        <v>1.342818461538462</v>
      </c>
      <c r="M135" s="6" t="e">
        <f ca="1">_xll.BDP($A135,"PX_LAST",$A$1,$A$2)</f>
        <v>#NAME?</v>
      </c>
      <c r="N135" s="6">
        <v>45103010</v>
      </c>
      <c r="O135" s="6" t="e">
        <f ca="1">_xll.BDP($A135,"CHG_NET_YTD",$A$1,$A$2)</f>
        <v>#NAME?</v>
      </c>
      <c r="P135" s="6">
        <v>38.31829833984375</v>
      </c>
      <c r="Q135" s="6" t="e">
        <f ca="1">_xll.BDP($A135,"EQY_DVD_YLD_IND",$A$1,$A$2)</f>
        <v>#NAME?</v>
      </c>
      <c r="R135" s="9" t="e">
        <f ca="1">_xll.BDH(A135,"px_last","11/3/23","11/3/23")</f>
        <v>#NAME?</v>
      </c>
    </row>
    <row r="136" spans="1:18" s="4" customFormat="1" ht="14.5">
      <c r="A136" s="7" t="s">
        <v>298</v>
      </c>
      <c r="B136" s="7" t="s">
        <v>299</v>
      </c>
      <c r="C136" s="7" t="s">
        <v>293</v>
      </c>
      <c r="D136" s="6">
        <v>8</v>
      </c>
      <c r="E136" s="6">
        <v>4</v>
      </c>
      <c r="F136" s="6">
        <v>0</v>
      </c>
      <c r="G136" s="6" t="e">
        <f ca="1">_xll.BDP($A136,"PX_YEST_CLOSE",$A$1,$A$2)</f>
        <v>#NAME?</v>
      </c>
      <c r="H136" s="6">
        <v>64.448997497558594</v>
      </c>
      <c r="I136" s="6">
        <v>2.755994319915771</v>
      </c>
      <c r="J136" s="6">
        <v>2.8829998970031738</v>
      </c>
      <c r="K136" s="7" t="s">
        <v>25</v>
      </c>
      <c r="L136" s="6">
        <v>0.33530500000000002</v>
      </c>
      <c r="M136" s="6" t="e">
        <f ca="1">_xll.BDP($A136,"PX_LAST",$A$1,$A$2)</f>
        <v>#NAME?</v>
      </c>
      <c r="N136" s="6">
        <v>45103010</v>
      </c>
      <c r="O136" s="6" t="e">
        <f ca="1">_xll.BDP($A136,"CHG_NET_YTD",$A$1,$A$2)</f>
        <v>#NAME?</v>
      </c>
      <c r="P136" s="6">
        <v>23.703893661499023</v>
      </c>
      <c r="Q136" s="6" t="e">
        <f ca="1">_xll.BDP($A136,"EQY_DVD_YLD_IND",$A$1,$A$2)</f>
        <v>#NAME?</v>
      </c>
      <c r="R136" s="9" t="e">
        <f ca="1">_xll.BDH(A136,"px_last","11/3/23","11/3/23")</f>
        <v>#NAME?</v>
      </c>
    </row>
    <row r="137" spans="1:18" s="4" customFormat="1" ht="14.5">
      <c r="A137" s="7" t="s">
        <v>300</v>
      </c>
      <c r="B137" s="7" t="s">
        <v>301</v>
      </c>
      <c r="C137" s="7" t="s">
        <v>293</v>
      </c>
      <c r="D137" s="6">
        <v>2</v>
      </c>
      <c r="E137" s="6">
        <v>7</v>
      </c>
      <c r="F137" s="6">
        <v>1</v>
      </c>
      <c r="G137" s="6" t="e">
        <f ca="1">_xll.BDP($A137,"PX_YEST_CLOSE",$A$1,$A$2)</f>
        <v>#NAME?</v>
      </c>
      <c r="H137" s="6">
        <v>6.6469998359680176</v>
      </c>
      <c r="I137" s="6"/>
      <c r="J137" s="6">
        <v>0</v>
      </c>
      <c r="K137" s="7" t="s">
        <v>59</v>
      </c>
      <c r="L137" s="6">
        <v>0</v>
      </c>
      <c r="M137" s="6" t="e">
        <f ca="1">_xll.BDP($A137,"PX_LAST",$A$1,$A$2)</f>
        <v>#NAME?</v>
      </c>
      <c r="N137" s="6">
        <v>45103020</v>
      </c>
      <c r="O137" s="6" t="e">
        <f ca="1">_xll.BDP($A137,"CHG_NET_YTD",$A$1,$A$2)</f>
        <v>#NAME?</v>
      </c>
      <c r="P137" s="6">
        <v>15.87302303314209</v>
      </c>
      <c r="Q137" s="6" t="e">
        <f ca="1">_xll.BDP($A137,"EQY_DVD_YLD_IND",$A$1,$A$2)</f>
        <v>#NAME?</v>
      </c>
      <c r="R137" s="9" t="e">
        <f ca="1">_xll.BDH(A137,"px_last","11/3/23","11/3/23")</f>
        <v>#NAME?</v>
      </c>
    </row>
    <row r="138" spans="1:18" s="4" customFormat="1" ht="14.5">
      <c r="A138" s="7" t="s">
        <v>302</v>
      </c>
      <c r="B138" s="7" t="s">
        <v>303</v>
      </c>
      <c r="C138" s="7" t="s">
        <v>293</v>
      </c>
      <c r="D138" s="6">
        <v>1</v>
      </c>
      <c r="E138" s="6">
        <v>2</v>
      </c>
      <c r="F138" s="6">
        <v>0</v>
      </c>
      <c r="G138" s="6" t="e">
        <f ca="1">_xll.BDP($A138,"PX_YEST_CLOSE",$A$1,$A$2)</f>
        <v>#NAME?</v>
      </c>
      <c r="H138" s="6">
        <v>37.833000183105469</v>
      </c>
      <c r="I138" s="6">
        <v>2.575358629226685</v>
      </c>
      <c r="J138" s="6">
        <v>2.4360001087188721</v>
      </c>
      <c r="K138" s="7" t="s">
        <v>25</v>
      </c>
      <c r="L138" s="6">
        <v>0.21999999880790702</v>
      </c>
      <c r="M138" s="6" t="e">
        <f ca="1">_xll.BDP($A138,"PX_LAST",$A$1,$A$2)</f>
        <v>#NAME?</v>
      </c>
      <c r="N138" s="6">
        <v>45103010</v>
      </c>
      <c r="O138" s="6" t="e">
        <f ca="1">_xll.BDP($A138,"CHG_NET_YTD",$A$1,$A$2)</f>
        <v>#NAME?</v>
      </c>
      <c r="P138" s="6">
        <v>-5.004178524017334</v>
      </c>
      <c r="Q138" s="6" t="e">
        <f ca="1">_xll.BDP($A138,"EQY_DVD_YLD_IND",$A$1,$A$2)</f>
        <v>#NAME?</v>
      </c>
      <c r="R138" s="9" t="e">
        <f ca="1">_xll.BDH(A138,"px_last","11/3/23","11/3/23")</f>
        <v>#NAME?</v>
      </c>
    </row>
    <row r="139" spans="1:18" s="4" customFormat="1" ht="14.5">
      <c r="A139" s="7" t="s">
        <v>304</v>
      </c>
      <c r="B139" s="7" t="s">
        <v>305</v>
      </c>
      <c r="C139" s="7" t="s">
        <v>293</v>
      </c>
      <c r="D139" s="6">
        <v>6</v>
      </c>
      <c r="E139" s="6">
        <v>5</v>
      </c>
      <c r="F139" s="6">
        <v>1</v>
      </c>
      <c r="G139" s="6" t="e">
        <f ca="1">_xll.BDP($A139,"PX_YEST_CLOSE",$A$1,$A$2)</f>
        <v>#NAME?</v>
      </c>
      <c r="H139" s="6">
        <v>114.18099975585938</v>
      </c>
      <c r="I139" s="6"/>
      <c r="J139" s="6">
        <v>0</v>
      </c>
      <c r="K139" s="7" t="s">
        <v>59</v>
      </c>
      <c r="L139" s="6">
        <v>0</v>
      </c>
      <c r="M139" s="6" t="e">
        <f ca="1">_xll.BDP($A139,"PX_LAST",$A$1,$A$2)</f>
        <v>#NAME?</v>
      </c>
      <c r="N139" s="6">
        <v>45103010</v>
      </c>
      <c r="O139" s="6" t="e">
        <f ca="1">_xll.BDP($A139,"CHG_NET_YTD",$A$1,$A$2)</f>
        <v>#NAME?</v>
      </c>
      <c r="P139" s="6">
        <v>5.7421317100524902</v>
      </c>
      <c r="Q139" s="6" t="e">
        <f ca="1">_xll.BDP($A139,"EQY_DVD_YLD_IND",$A$1,$A$2)</f>
        <v>#NAME?</v>
      </c>
      <c r="R139" s="9" t="e">
        <f ca="1">_xll.BDH(A139,"px_last","11/3/23","11/3/23")</f>
        <v>#NAME?</v>
      </c>
    </row>
    <row r="140" spans="1:18" s="4" customFormat="1" ht="14.5">
      <c r="A140" s="7" t="s">
        <v>306</v>
      </c>
      <c r="B140" s="7" t="s">
        <v>307</v>
      </c>
      <c r="C140" s="7" t="s">
        <v>293</v>
      </c>
      <c r="D140" s="6">
        <v>25</v>
      </c>
      <c r="E140" s="6">
        <v>25</v>
      </c>
      <c r="F140" s="6">
        <v>1</v>
      </c>
      <c r="G140" s="6" t="e">
        <f ca="1">_xll.BDP($A140,"PX_YEST_CLOSE",$A$1,$A$2)</f>
        <v>#NAME?</v>
      </c>
      <c r="H140" s="6">
        <v>93.46600341796875</v>
      </c>
      <c r="I140" s="6"/>
      <c r="J140" s="6">
        <v>0</v>
      </c>
      <c r="K140" s="7" t="s">
        <v>59</v>
      </c>
      <c r="L140" s="6">
        <v>0</v>
      </c>
      <c r="M140" s="6" t="e">
        <f ca="1">_xll.BDP($A140,"PX_LAST",$A$1,$A$2)</f>
        <v>#NAME?</v>
      </c>
      <c r="N140" s="6">
        <v>45102030</v>
      </c>
      <c r="O140" s="6" t="e">
        <f ca="1">_xll.BDP($A140,"CHG_NET_YTD",$A$1,$A$2)</f>
        <v>#NAME?</v>
      </c>
      <c r="P140" s="6">
        <v>78.813018798828125</v>
      </c>
      <c r="Q140" s="6" t="e">
        <f ca="1">_xll.BDP($A140,"EQY_DVD_YLD_IND",$A$1,$A$2)</f>
        <v>#NAME?</v>
      </c>
      <c r="R140" s="9" t="e">
        <f ca="1">_xll.BDH(A140,"px_last","11/3/23","11/3/23")</f>
        <v>#NAME?</v>
      </c>
    </row>
    <row r="141" spans="1:18" s="4" customFormat="1" ht="14.5">
      <c r="A141" s="7" t="s">
        <v>308</v>
      </c>
      <c r="B141" s="7" t="s">
        <v>309</v>
      </c>
      <c r="C141" s="7" t="s">
        <v>293</v>
      </c>
      <c r="D141" s="6">
        <v>6</v>
      </c>
      <c r="E141" s="6">
        <v>0</v>
      </c>
      <c r="F141" s="6">
        <v>1</v>
      </c>
      <c r="G141" s="6" t="e">
        <f ca="1">_xll.BDP($A141,"PX_YEST_CLOSE",$A$1,$A$2)</f>
        <v>#NAME?</v>
      </c>
      <c r="H141" s="6">
        <v>23</v>
      </c>
      <c r="I141" s="6">
        <v>0.73964500427246105</v>
      </c>
      <c r="J141" s="6">
        <v>0.77160000801086404</v>
      </c>
      <c r="K141" s="7" t="s">
        <v>25</v>
      </c>
      <c r="L141" s="6">
        <v>1.8750000745058001E-2</v>
      </c>
      <c r="M141" s="6" t="e">
        <f ca="1">_xll.BDP($A141,"PX_LAST",$A$1,$A$2)</f>
        <v>#NAME?</v>
      </c>
      <c r="N141" s="6">
        <v>45103010</v>
      </c>
      <c r="O141" s="6" t="e">
        <f ca="1">_xll.BDP($A141,"CHG_NET_YTD",$A$1,$A$2)</f>
        <v>#NAME?</v>
      </c>
      <c r="P141" s="6">
        <v>-38.208408355712891</v>
      </c>
      <c r="Q141" s="6" t="e">
        <f ca="1">_xll.BDP($A141,"EQY_DVD_YLD_IND",$A$1,$A$2)</f>
        <v>#NAME?</v>
      </c>
      <c r="R141" s="9" t="e">
        <f ca="1">_xll.BDH(A141,"px_last","11/3/23","11/3/23")</f>
        <v>#NAME?</v>
      </c>
    </row>
    <row r="142" spans="1:18" s="4" customFormat="1" ht="14.5">
      <c r="A142" s="7" t="s">
        <v>310</v>
      </c>
      <c r="B142" s="7" t="s">
        <v>311</v>
      </c>
      <c r="C142" s="7" t="s">
        <v>293</v>
      </c>
      <c r="D142" s="6">
        <v>14</v>
      </c>
      <c r="E142" s="6">
        <v>2</v>
      </c>
      <c r="F142" s="6">
        <v>1</v>
      </c>
      <c r="G142" s="6" t="e">
        <f ca="1">_xll.BDP($A142,"PX_YEST_CLOSE",$A$1,$A$2)</f>
        <v>#NAME?</v>
      </c>
      <c r="H142" s="6">
        <v>154</v>
      </c>
      <c r="I142" s="6"/>
      <c r="J142" s="6">
        <v>0</v>
      </c>
      <c r="K142" s="7" t="s">
        <v>59</v>
      </c>
      <c r="L142" s="6">
        <v>0</v>
      </c>
      <c r="M142" s="6" t="e">
        <f ca="1">_xll.BDP($A142,"PX_LAST",$A$1,$A$2)</f>
        <v>#NAME?</v>
      </c>
      <c r="N142" s="6">
        <v>45102010</v>
      </c>
      <c r="O142" s="6" t="e">
        <f ca="1">_xll.BDP($A142,"CHG_NET_YTD",$A$1,$A$2)</f>
        <v>#NAME?</v>
      </c>
      <c r="P142" s="6">
        <v>18.396018981933594</v>
      </c>
      <c r="Q142" s="6" t="e">
        <f ca="1">_xll.BDP($A142,"EQY_DVD_YLD_IND",$A$1,$A$2)</f>
        <v>#NAME?</v>
      </c>
      <c r="R142" s="9" t="e">
        <f ca="1">_xll.BDH(A142,"px_last","11/3/23","11/3/23")</f>
        <v>#NAME?</v>
      </c>
    </row>
    <row r="143" spans="1:18" s="4" customFormat="1" ht="14.5">
      <c r="A143" s="7" t="s">
        <v>312</v>
      </c>
      <c r="B143" s="7" t="s">
        <v>313</v>
      </c>
      <c r="C143" s="7" t="s">
        <v>293</v>
      </c>
      <c r="D143" s="6">
        <v>13</v>
      </c>
      <c r="E143" s="6">
        <v>7</v>
      </c>
      <c r="F143" s="6">
        <v>1</v>
      </c>
      <c r="G143" s="6" t="e">
        <f ca="1">_xll.BDP($A143,"PX_YEST_CLOSE",$A$1,$A$2)</f>
        <v>#NAME?</v>
      </c>
      <c r="H143" s="6">
        <v>28.319999694824219</v>
      </c>
      <c r="I143" s="6"/>
      <c r="J143" s="6"/>
      <c r="K143" s="7" t="s">
        <v>59</v>
      </c>
      <c r="L143" s="6">
        <v>0</v>
      </c>
      <c r="M143" s="6" t="e">
        <f ca="1">_xll.BDP($A143,"PX_LAST",$A$1,$A$2)</f>
        <v>#NAME?</v>
      </c>
      <c r="N143" s="6">
        <v>45103010</v>
      </c>
      <c r="O143" s="6" t="e">
        <f ca="1">_xll.BDP($A143,"CHG_NET_YTD",$A$1,$A$2)</f>
        <v>#NAME?</v>
      </c>
      <c r="P143" s="6">
        <v>5.2196393013000488</v>
      </c>
      <c r="Q143" s="6" t="e">
        <f ca="1">_xll.BDP($A143,"EQY_DVD_YLD_IND",$A$1,$A$2)</f>
        <v>#NAME?</v>
      </c>
      <c r="R143" s="9" t="e">
        <f ca="1">_xll.BDH(A143,"px_last","11/3/23","11/3/23")</f>
        <v>#NAME?</v>
      </c>
    </row>
    <row r="144" spans="1:18" s="4" customFormat="1" ht="14.5">
      <c r="A144" s="7" t="s">
        <v>314</v>
      </c>
      <c r="B144" s="7" t="s">
        <v>315</v>
      </c>
      <c r="C144" s="7" t="s">
        <v>316</v>
      </c>
      <c r="D144" s="6">
        <v>3</v>
      </c>
      <c r="E144" s="6">
        <v>4</v>
      </c>
      <c r="F144" s="6">
        <v>0</v>
      </c>
      <c r="G144" s="6" t="e">
        <f ca="1">_xll.BDP($A144,"PX_YEST_CLOSE",$A$1,$A$2)</f>
        <v>#NAME?</v>
      </c>
      <c r="H144" s="6">
        <v>24.070999145507813</v>
      </c>
      <c r="I144" s="6"/>
      <c r="J144" s="6">
        <v>0</v>
      </c>
      <c r="K144" s="7" t="s">
        <v>59</v>
      </c>
      <c r="L144" s="6">
        <v>0</v>
      </c>
      <c r="M144" s="6" t="e">
        <f ca="1">_xll.BDP($A144,"PX_LAST",$A$1,$A$2)</f>
        <v>#NAME?</v>
      </c>
      <c r="N144" s="6">
        <v>15104030</v>
      </c>
      <c r="O144" s="6" t="e">
        <f ca="1">_xll.BDP($A144,"CHG_NET_YTD",$A$1,$A$2)</f>
        <v>#NAME?</v>
      </c>
      <c r="P144" s="6">
        <v>-10.28939151763916</v>
      </c>
      <c r="Q144" s="6" t="e">
        <f ca="1">_xll.BDP($A144,"EQY_DVD_YLD_IND",$A$1,$A$2)</f>
        <v>#NAME?</v>
      </c>
      <c r="R144" s="9" t="e">
        <f ca="1">_xll.BDH(A144,"px_last","11/3/23","11/3/23")</f>
        <v>#NAME?</v>
      </c>
    </row>
    <row r="145" spans="1:18" s="4" customFormat="1" ht="14.5">
      <c r="A145" s="7" t="s">
        <v>317</v>
      </c>
      <c r="B145" s="7" t="s">
        <v>318</v>
      </c>
      <c r="C145" s="7" t="s">
        <v>316</v>
      </c>
      <c r="D145" s="6">
        <v>11</v>
      </c>
      <c r="E145" s="6">
        <v>10</v>
      </c>
      <c r="F145" s="6">
        <v>2</v>
      </c>
      <c r="G145" s="6" t="e">
        <f ca="1">_xll.BDP($A145,"PX_YEST_CLOSE",$A$1,$A$2)</f>
        <v>#NAME?</v>
      </c>
      <c r="H145" s="6">
        <v>11.338000297546387</v>
      </c>
      <c r="I145" s="6">
        <v>4.0632057189941406</v>
      </c>
      <c r="J145" s="6">
        <v>4.7919998168945313</v>
      </c>
      <c r="K145" s="7" t="s">
        <v>25</v>
      </c>
      <c r="L145" s="6">
        <v>0.120709804796576</v>
      </c>
      <c r="M145" s="6" t="e">
        <f ca="1">_xll.BDP($A145,"PX_LAST",$A$1,$A$2)</f>
        <v>#NAME?</v>
      </c>
      <c r="N145" s="6">
        <v>15104025</v>
      </c>
      <c r="O145" s="6" t="e">
        <f ca="1">_xll.BDP($A145,"CHG_NET_YTD",$A$1,$A$2)</f>
        <v>#NAME?</v>
      </c>
      <c r="P145" s="6">
        <v>6.6185221672058114</v>
      </c>
      <c r="Q145" s="6" t="e">
        <f ca="1">_xll.BDP($A145,"EQY_DVD_YLD_IND",$A$1,$A$2)</f>
        <v>#NAME?</v>
      </c>
      <c r="R145" s="9" t="e">
        <f ca="1">_xll.BDH(A145,"px_last","11/3/23","11/3/23")</f>
        <v>#NAME?</v>
      </c>
    </row>
    <row r="146" spans="1:18" s="4" customFormat="1" ht="14.5">
      <c r="A146" s="7" t="s">
        <v>319</v>
      </c>
      <c r="B146" s="7" t="s">
        <v>320</v>
      </c>
      <c r="C146" s="7" t="s">
        <v>316</v>
      </c>
      <c r="D146" s="6">
        <v>6</v>
      </c>
      <c r="E146" s="6">
        <v>1</v>
      </c>
      <c r="F146" s="6">
        <v>0</v>
      </c>
      <c r="G146" s="6" t="e">
        <f ca="1">_xll.BDP($A146,"PX_YEST_CLOSE",$A$1,$A$2)</f>
        <v>#NAME?</v>
      </c>
      <c r="H146" s="6">
        <v>79.833000183105469</v>
      </c>
      <c r="I146" s="6">
        <v>1.2334094047546391</v>
      </c>
      <c r="J146" s="6">
        <v>1.2380000352859499</v>
      </c>
      <c r="K146" s="7" t="s">
        <v>25</v>
      </c>
      <c r="L146" s="6">
        <v>0.23000000417232502</v>
      </c>
      <c r="M146" s="6" t="e">
        <f ca="1">_xll.BDP($A146,"PX_LAST",$A$1,$A$2)</f>
        <v>#NAME?</v>
      </c>
      <c r="N146" s="6">
        <v>15105010</v>
      </c>
      <c r="O146" s="6" t="e">
        <f ca="1">_xll.BDP($A146,"CHG_NET_YTD",$A$1,$A$2)</f>
        <v>#NAME?</v>
      </c>
      <c r="P146" s="6">
        <v>53.730411529541016</v>
      </c>
      <c r="Q146" s="6" t="e">
        <f ca="1">_xll.BDP($A146,"EQY_DVD_YLD_IND",$A$1,$A$2)</f>
        <v>#NAME?</v>
      </c>
      <c r="R146" s="9" t="e">
        <f ca="1">_xll.BDH(A146,"px_last","11/3/23","11/3/23")</f>
        <v>#NAME?</v>
      </c>
    </row>
    <row r="147" spans="1:18" s="4" customFormat="1" ht="14.5">
      <c r="A147" s="7" t="s">
        <v>321</v>
      </c>
      <c r="B147" s="7" t="s">
        <v>322</v>
      </c>
      <c r="C147" s="7" t="s">
        <v>316</v>
      </c>
      <c r="D147" s="6">
        <v>4</v>
      </c>
      <c r="E147" s="6">
        <v>15</v>
      </c>
      <c r="F147" s="6">
        <v>1</v>
      </c>
      <c r="G147" s="6" t="e">
        <f ca="1">_xll.BDP($A147,"PX_YEST_CLOSE",$A$1,$A$2)</f>
        <v>#NAME?</v>
      </c>
      <c r="H147" s="6">
        <v>28.527999877929688</v>
      </c>
      <c r="I147" s="6">
        <v>0.91638034582138106</v>
      </c>
      <c r="J147" s="6">
        <v>1.2250000238418579</v>
      </c>
      <c r="K147" s="7" t="s">
        <v>142</v>
      </c>
      <c r="L147" s="6">
        <v>8.0473198201284013E-2</v>
      </c>
      <c r="M147" s="6" t="e">
        <f ca="1">_xll.BDP($A147,"PX_LAST",$A$1,$A$2)</f>
        <v>#NAME?</v>
      </c>
      <c r="N147" s="6">
        <v>15104025</v>
      </c>
      <c r="O147" s="6" t="e">
        <f ca="1">_xll.BDP($A147,"CHG_NET_YTD",$A$1,$A$2)</f>
        <v>#NAME?</v>
      </c>
      <c r="P147" s="6">
        <v>-38.282085418701172</v>
      </c>
      <c r="Q147" s="6" t="e">
        <f ca="1">_xll.BDP($A147,"EQY_DVD_YLD_IND",$A$1,$A$2)</f>
        <v>#NAME?</v>
      </c>
      <c r="R147" s="9" t="e">
        <f ca="1">_xll.BDH(A147,"px_last","11/3/23","11/3/23")</f>
        <v>#NAME?</v>
      </c>
    </row>
    <row r="148" spans="1:18" s="4" customFormat="1" ht="14.5">
      <c r="A148" s="7" t="s">
        <v>323</v>
      </c>
      <c r="B148" s="7" t="s">
        <v>324</v>
      </c>
      <c r="C148" s="7" t="s">
        <v>316</v>
      </c>
      <c r="D148" s="6">
        <v>8</v>
      </c>
      <c r="E148" s="6">
        <v>0</v>
      </c>
      <c r="F148" s="6">
        <v>1</v>
      </c>
      <c r="G148" s="6" t="e">
        <f ca="1">_xll.BDP($A148,"PX_YEST_CLOSE",$A$1,$A$2)</f>
        <v>#NAME?</v>
      </c>
      <c r="H148" s="6">
        <v>31.972999572753906</v>
      </c>
      <c r="I148" s="6">
        <v>2.5809342861175542</v>
      </c>
      <c r="J148" s="6">
        <v>2.723999977111816</v>
      </c>
      <c r="K148" s="7" t="s">
        <v>25</v>
      </c>
      <c r="L148" s="6">
        <v>0.13428184815480201</v>
      </c>
      <c r="M148" s="6" t="e">
        <f ca="1">_xll.BDP($A148,"PX_LAST",$A$1,$A$2)</f>
        <v>#NAME?</v>
      </c>
      <c r="N148" s="6">
        <v>15104045</v>
      </c>
      <c r="O148" s="6" t="e">
        <f ca="1">_xll.BDP($A148,"CHG_NET_YTD",$A$1,$A$2)</f>
        <v>#NAME?</v>
      </c>
      <c r="P148" s="6">
        <v>-5.0678768157958984</v>
      </c>
      <c r="Q148" s="6" t="e">
        <f ca="1">_xll.BDP($A148,"EQY_DVD_YLD_IND",$A$1,$A$2)</f>
        <v>#NAME?</v>
      </c>
      <c r="R148" s="9" t="e">
        <f ca="1">_xll.BDH(A148,"px_last","11/3/23","11/3/23")</f>
        <v>#NAME?</v>
      </c>
    </row>
    <row r="149" spans="1:18" s="4" customFormat="1" ht="14.5">
      <c r="A149" s="7" t="s">
        <v>325</v>
      </c>
      <c r="B149" s="7" t="s">
        <v>326</v>
      </c>
      <c r="C149" s="7" t="s">
        <v>316</v>
      </c>
      <c r="D149" s="6">
        <v>11</v>
      </c>
      <c r="E149" s="6">
        <v>5</v>
      </c>
      <c r="F149" s="6">
        <v>0</v>
      </c>
      <c r="G149" s="6" t="e">
        <f ca="1">_xll.BDP($A149,"PX_YEST_CLOSE",$A$1,$A$2)</f>
        <v>#NAME?</v>
      </c>
      <c r="H149" s="6">
        <v>8.805999755859375</v>
      </c>
      <c r="I149" s="6">
        <v>2.1414775848388672</v>
      </c>
      <c r="J149" s="6">
        <v>2.2639999389648442</v>
      </c>
      <c r="K149" s="7" t="s">
        <v>25</v>
      </c>
      <c r="L149" s="6">
        <v>4.0284552945724E-2</v>
      </c>
      <c r="M149" s="6" t="e">
        <f ca="1">_xll.BDP($A149,"PX_LAST",$A$1,$A$2)</f>
        <v>#NAME?</v>
      </c>
      <c r="N149" s="6">
        <v>15104030</v>
      </c>
      <c r="O149" s="6" t="e">
        <f ca="1">_xll.BDP($A149,"CHG_NET_YTD",$A$1,$A$2)</f>
        <v>#NAME?</v>
      </c>
      <c r="P149" s="6">
        <v>37.318840026855469</v>
      </c>
      <c r="Q149" s="6" t="e">
        <f ca="1">_xll.BDP($A149,"EQY_DVD_YLD_IND",$A$1,$A$2)</f>
        <v>#NAME?</v>
      </c>
      <c r="R149" s="9" t="e">
        <f ca="1">_xll.BDH(A149,"px_last","11/3/23","11/3/23")</f>
        <v>#NAME?</v>
      </c>
    </row>
    <row r="150" spans="1:18" s="4" customFormat="1" ht="14.5">
      <c r="A150" s="7" t="s">
        <v>327</v>
      </c>
      <c r="B150" s="7" t="s">
        <v>328</v>
      </c>
      <c r="C150" s="7" t="s">
        <v>316</v>
      </c>
      <c r="D150" s="6">
        <v>19</v>
      </c>
      <c r="E150" s="6">
        <v>0</v>
      </c>
      <c r="F150" s="6">
        <v>0</v>
      </c>
      <c r="G150" s="6" t="e">
        <f ca="1">_xll.BDP($A150,"PX_YEST_CLOSE",$A$1,$A$2)</f>
        <v>#NAME?</v>
      </c>
      <c r="H150" s="6">
        <v>89.128997802734375</v>
      </c>
      <c r="I150" s="6">
        <v>3.2397923469543461</v>
      </c>
      <c r="J150" s="6">
        <v>3.2690000534057622</v>
      </c>
      <c r="K150" s="7" t="s">
        <v>25</v>
      </c>
      <c r="L150" s="6">
        <v>0.53648800799429408</v>
      </c>
      <c r="M150" s="6" t="e">
        <f ca="1">_xll.BDP($A150,"PX_LAST",$A$1,$A$2)</f>
        <v>#NAME?</v>
      </c>
      <c r="N150" s="6">
        <v>15104030</v>
      </c>
      <c r="O150" s="6" t="e">
        <f ca="1">_xll.BDP($A150,"CHG_NET_YTD",$A$1,$A$2)</f>
        <v>#NAME?</v>
      </c>
      <c r="P150" s="6">
        <v>-3.993742942810059</v>
      </c>
      <c r="Q150" s="6" t="e">
        <f ca="1">_xll.BDP($A150,"EQY_DVD_YLD_IND",$A$1,$A$2)</f>
        <v>#NAME?</v>
      </c>
      <c r="R150" s="9" t="e">
        <f ca="1">_xll.BDH(A150,"px_last","11/3/23","11/3/23")</f>
        <v>#NAME?</v>
      </c>
    </row>
    <row r="151" spans="1:18" s="4" customFormat="1" ht="14.5">
      <c r="A151" s="7" t="s">
        <v>329</v>
      </c>
      <c r="B151" s="7" t="s">
        <v>330</v>
      </c>
      <c r="C151" s="7" t="s">
        <v>316</v>
      </c>
      <c r="D151" s="6">
        <v>10</v>
      </c>
      <c r="E151" s="6">
        <v>1</v>
      </c>
      <c r="F151" s="6">
        <v>0</v>
      </c>
      <c r="G151" s="6" t="e">
        <f ca="1">_xll.BDP($A151,"PX_YEST_CLOSE",$A$1,$A$2)</f>
        <v>#NAME?</v>
      </c>
      <c r="H151" s="6">
        <v>75.555999755859375</v>
      </c>
      <c r="I151" s="6">
        <v>1.9075039625167851</v>
      </c>
      <c r="J151" s="6">
        <v>1.9220000505447392</v>
      </c>
      <c r="K151" s="7" t="s">
        <v>25</v>
      </c>
      <c r="L151" s="6">
        <v>0.26249998807907104</v>
      </c>
      <c r="M151" s="6" t="e">
        <f ca="1">_xll.BDP($A151,"PX_LAST",$A$1,$A$2)</f>
        <v>#NAME?</v>
      </c>
      <c r="N151" s="6">
        <v>15103010</v>
      </c>
      <c r="O151" s="6" t="e">
        <f ca="1">_xll.BDP($A151,"CHG_NET_YTD",$A$1,$A$2)</f>
        <v>#NAME?</v>
      </c>
      <c r="P151" s="6">
        <v>-3.924620389938354</v>
      </c>
      <c r="Q151" s="6" t="e">
        <f ca="1">_xll.BDP($A151,"EQY_DVD_YLD_IND",$A$1,$A$2)</f>
        <v>#NAME?</v>
      </c>
      <c r="R151" s="9" t="e">
        <f ca="1">_xll.BDH(A151,"px_last","11/3/23","11/3/23")</f>
        <v>#NAME?</v>
      </c>
    </row>
    <row r="152" spans="1:18" s="4" customFormat="1" ht="14.5">
      <c r="A152" s="7" t="s">
        <v>331</v>
      </c>
      <c r="B152" s="7" t="s">
        <v>332</v>
      </c>
      <c r="C152" s="7" t="s">
        <v>316</v>
      </c>
      <c r="D152" s="6">
        <v>9</v>
      </c>
      <c r="E152" s="6">
        <v>0</v>
      </c>
      <c r="F152" s="6">
        <v>0</v>
      </c>
      <c r="G152" s="6" t="e">
        <f ca="1">_xll.BDP($A152,"PX_YEST_CLOSE",$A$1,$A$2)</f>
        <v>#NAME?</v>
      </c>
      <c r="H152" s="6">
        <v>4.0830001831054688</v>
      </c>
      <c r="I152" s="6">
        <v>1.146355986595154</v>
      </c>
      <c r="J152" s="6">
        <v>0.59759998321533203</v>
      </c>
      <c r="K152" s="7" t="s">
        <v>142</v>
      </c>
      <c r="L152" s="6">
        <v>0</v>
      </c>
      <c r="M152" s="6" t="e">
        <f ca="1">_xll.BDP($A152,"PX_LAST",$A$1,$A$2)</f>
        <v>#NAME?</v>
      </c>
      <c r="N152" s="6">
        <v>15104030</v>
      </c>
      <c r="O152" s="6" t="e">
        <f ca="1">_xll.BDP($A152,"CHG_NET_YTD",$A$1,$A$2)</f>
        <v>#NAME?</v>
      </c>
      <c r="P152" s="6">
        <v>-8.5271329879760742</v>
      </c>
      <c r="Q152" s="6" t="e">
        <f ca="1">_xll.BDP($A152,"EQY_DVD_YLD_IND",$A$1,$A$2)</f>
        <v>#NAME?</v>
      </c>
      <c r="R152" s="9" t="e">
        <f ca="1">_xll.BDH(A152,"px_last","11/3/23","11/3/23")</f>
        <v>#NAME?</v>
      </c>
    </row>
    <row r="153" spans="1:18" s="4" customFormat="1" ht="14.5">
      <c r="A153" s="7" t="s">
        <v>333</v>
      </c>
      <c r="B153" s="7" t="s">
        <v>334</v>
      </c>
      <c r="C153" s="7" t="s">
        <v>316</v>
      </c>
      <c r="D153" s="6">
        <v>3</v>
      </c>
      <c r="E153" s="6">
        <v>6</v>
      </c>
      <c r="F153" s="6">
        <v>0</v>
      </c>
      <c r="G153" s="6" t="e">
        <f ca="1">_xll.BDP($A153,"PX_YEST_CLOSE",$A$1,$A$2)</f>
        <v>#NAME?</v>
      </c>
      <c r="H153" s="6">
        <v>8.3280000686645508</v>
      </c>
      <c r="I153" s="6"/>
      <c r="J153" s="6">
        <v>0</v>
      </c>
      <c r="K153" s="7" t="s">
        <v>59</v>
      </c>
      <c r="L153" s="6">
        <v>0</v>
      </c>
      <c r="M153" s="6" t="e">
        <f ca="1">_xll.BDP($A153,"PX_LAST",$A$1,$A$2)</f>
        <v>#NAME?</v>
      </c>
      <c r="N153" s="6">
        <v>15104030</v>
      </c>
      <c r="O153" s="6" t="e">
        <f ca="1">_xll.BDP($A153,"CHG_NET_YTD",$A$1,$A$2)</f>
        <v>#NAME?</v>
      </c>
      <c r="P153" s="6">
        <v>50.564342498779297</v>
      </c>
      <c r="Q153" s="6" t="e">
        <f ca="1">_xll.BDP($A153,"EQY_DVD_YLD_IND",$A$1,$A$2)</f>
        <v>#NAME?</v>
      </c>
      <c r="R153" s="9" t="e">
        <f ca="1">_xll.BDH(A153,"px_last","11/3/23","11/3/23")</f>
        <v>#NAME?</v>
      </c>
    </row>
    <row r="154" spans="1:18" s="4" customFormat="1" ht="14.5">
      <c r="A154" s="7" t="s">
        <v>335</v>
      </c>
      <c r="B154" s="7" t="s">
        <v>336</v>
      </c>
      <c r="C154" s="7" t="s">
        <v>316</v>
      </c>
      <c r="D154" s="6">
        <v>13</v>
      </c>
      <c r="E154" s="6">
        <v>1</v>
      </c>
      <c r="F154" s="6">
        <v>0</v>
      </c>
      <c r="G154" s="6" t="e">
        <f ca="1">_xll.BDP($A154,"PX_YEST_CLOSE",$A$1,$A$2)</f>
        <v>#NAME?</v>
      </c>
      <c r="H154" s="6">
        <v>7.1189999580383301</v>
      </c>
      <c r="I154" s="6">
        <v>4.692866325378418</v>
      </c>
      <c r="J154" s="6">
        <v>4.9470000267028809</v>
      </c>
      <c r="K154" s="7" t="s">
        <v>25</v>
      </c>
      <c r="L154" s="6">
        <v>5.3712737260965003E-2</v>
      </c>
      <c r="M154" s="6" t="e">
        <f ca="1">_xll.BDP($A154,"PX_LAST",$A$1,$A$2)</f>
        <v>#NAME?</v>
      </c>
      <c r="N154" s="6">
        <v>15104030</v>
      </c>
      <c r="O154" s="6" t="e">
        <f ca="1">_xll.BDP($A154,"CHG_NET_YTD",$A$1,$A$2)</f>
        <v>#NAME?</v>
      </c>
      <c r="P154" s="6">
        <v>-4.9896001815795898</v>
      </c>
      <c r="Q154" s="6" t="e">
        <f ca="1">_xll.BDP($A154,"EQY_DVD_YLD_IND",$A$1,$A$2)</f>
        <v>#NAME?</v>
      </c>
      <c r="R154" s="9" t="e">
        <f ca="1">_xll.BDH(A154,"px_last","11/3/23","11/3/23")</f>
        <v>#NAME?</v>
      </c>
    </row>
    <row r="155" spans="1:18" s="4" customFormat="1" ht="14.5">
      <c r="A155" s="7" t="s">
        <v>337</v>
      </c>
      <c r="B155" s="7" t="s">
        <v>338</v>
      </c>
      <c r="C155" s="7" t="s">
        <v>316</v>
      </c>
      <c r="D155" s="6">
        <v>8</v>
      </c>
      <c r="E155" s="6">
        <v>0</v>
      </c>
      <c r="F155" s="6">
        <v>1</v>
      </c>
      <c r="G155" s="6" t="e">
        <f ca="1">_xll.BDP($A155,"PX_YEST_CLOSE",$A$1,$A$2)</f>
        <v>#NAME?</v>
      </c>
      <c r="H155" s="6">
        <v>10.708999633789063</v>
      </c>
      <c r="I155" s="6">
        <v>3.3939394950866699</v>
      </c>
      <c r="J155" s="6">
        <v>3.7030000686645508</v>
      </c>
      <c r="K155" s="7" t="s">
        <v>25</v>
      </c>
      <c r="L155" s="6">
        <v>9.3885400399715005E-2</v>
      </c>
      <c r="M155" s="6" t="e">
        <f ca="1">_xll.BDP($A155,"PX_LAST",$A$1,$A$2)</f>
        <v>#NAME?</v>
      </c>
      <c r="N155" s="6">
        <v>15104030</v>
      </c>
      <c r="O155" s="6" t="e">
        <f ca="1">_xll.BDP($A155,"CHG_NET_YTD",$A$1,$A$2)</f>
        <v>#NAME?</v>
      </c>
      <c r="P155" s="6">
        <v>17.68901252746582</v>
      </c>
      <c r="Q155" s="6" t="e">
        <f ca="1">_xll.BDP($A155,"EQY_DVD_YLD_IND",$A$1,$A$2)</f>
        <v>#NAME?</v>
      </c>
      <c r="R155" s="9" t="e">
        <f ca="1">_xll.BDH(A155,"px_last","11/3/23","11/3/23")</f>
        <v>#NAME?</v>
      </c>
    </row>
    <row r="156" spans="1:18" s="4" customFormat="1" ht="14.5">
      <c r="A156" s="7" t="s">
        <v>339</v>
      </c>
      <c r="B156" s="7" t="s">
        <v>340</v>
      </c>
      <c r="C156" s="7" t="s">
        <v>316</v>
      </c>
      <c r="D156" s="6">
        <v>16</v>
      </c>
      <c r="E156" s="6">
        <v>6</v>
      </c>
      <c r="F156" s="6">
        <v>2</v>
      </c>
      <c r="G156" s="6" t="e">
        <f ca="1">_xll.BDP($A156,"PX_YEST_CLOSE",$A$1,$A$2)</f>
        <v>#NAME?</v>
      </c>
      <c r="H156" s="6">
        <v>28.725000381469727</v>
      </c>
      <c r="I156" s="6">
        <v>2.4273290634155269</v>
      </c>
      <c r="J156" s="6">
        <v>2.5230000019073491</v>
      </c>
      <c r="K156" s="7" t="s">
        <v>25</v>
      </c>
      <c r="L156" s="6">
        <v>0.13412200199857302</v>
      </c>
      <c r="M156" s="6" t="e">
        <f ca="1">_xll.BDP($A156,"PX_LAST",$A$1,$A$2)</f>
        <v>#NAME?</v>
      </c>
      <c r="N156" s="6">
        <v>15104030</v>
      </c>
      <c r="O156" s="6" t="e">
        <f ca="1">_xll.BDP($A156,"CHG_NET_YTD",$A$1,$A$2)</f>
        <v>#NAME?</v>
      </c>
      <c r="P156" s="6">
        <v>-2.88667893409729</v>
      </c>
      <c r="Q156" s="6" t="e">
        <f ca="1">_xll.BDP($A156,"EQY_DVD_YLD_IND",$A$1,$A$2)</f>
        <v>#NAME?</v>
      </c>
      <c r="R156" s="9" t="e">
        <f ca="1">_xll.BDH(A156,"px_last","11/3/23","11/3/23")</f>
        <v>#NAME?</v>
      </c>
    </row>
    <row r="157" spans="1:18" s="4" customFormat="1" ht="14.5">
      <c r="A157" s="7" t="s">
        <v>341</v>
      </c>
      <c r="B157" s="7" t="s">
        <v>342</v>
      </c>
      <c r="C157" s="7" t="s">
        <v>316</v>
      </c>
      <c r="D157" s="6">
        <v>13</v>
      </c>
      <c r="E157" s="6">
        <v>2</v>
      </c>
      <c r="F157" s="6">
        <v>0</v>
      </c>
      <c r="G157" s="6" t="e">
        <f ca="1">_xll.BDP($A157,"PX_YEST_CLOSE",$A$1,$A$2)</f>
        <v>#NAME?</v>
      </c>
      <c r="H157" s="6">
        <v>9.7069997787475586</v>
      </c>
      <c r="I157" s="6">
        <v>0.313971728086472</v>
      </c>
      <c r="J157" s="6">
        <v>0.32080000638961803</v>
      </c>
      <c r="K157" s="7" t="s">
        <v>142</v>
      </c>
      <c r="L157" s="6"/>
      <c r="M157" s="6" t="e">
        <f ca="1">_xll.BDP($A157,"PX_LAST",$A$1,$A$2)</f>
        <v>#NAME?</v>
      </c>
      <c r="N157" s="6">
        <v>15104020</v>
      </c>
      <c r="O157" s="6" t="e">
        <f ca="1">_xll.BDP($A157,"CHG_NET_YTD",$A$1,$A$2)</f>
        <v>#NAME?</v>
      </c>
      <c r="P157" s="6">
        <v>-6.8713488578796387</v>
      </c>
      <c r="Q157" s="6" t="e">
        <f ca="1">_xll.BDP($A157,"EQY_DVD_YLD_IND",$A$1,$A$2)</f>
        <v>#NAME?</v>
      </c>
      <c r="R157" s="9" t="e">
        <f ca="1">_xll.BDH(A157,"px_last","11/3/23","11/3/23")</f>
        <v>#NAME?</v>
      </c>
    </row>
    <row r="158" spans="1:18" s="4" customFormat="1" ht="14.5">
      <c r="A158" s="7" t="s">
        <v>343</v>
      </c>
      <c r="B158" s="7" t="s">
        <v>344</v>
      </c>
      <c r="C158" s="7" t="s">
        <v>316</v>
      </c>
      <c r="D158" s="6">
        <v>10</v>
      </c>
      <c r="E158" s="6">
        <v>1</v>
      </c>
      <c r="F158" s="6">
        <v>0</v>
      </c>
      <c r="G158" s="6" t="e">
        <f ca="1">_xll.BDP($A158,"PX_YEST_CLOSE",$A$1,$A$2)</f>
        <v>#NAME?</v>
      </c>
      <c r="H158" s="6">
        <v>25.591999053955078</v>
      </c>
      <c r="I158" s="6">
        <v>2.2837448120117192</v>
      </c>
      <c r="J158" s="6">
        <v>2.375999927520752</v>
      </c>
      <c r="K158" s="7" t="s">
        <v>25</v>
      </c>
      <c r="L158" s="6">
        <v>9.3885400399715005E-2</v>
      </c>
      <c r="M158" s="6" t="e">
        <f ca="1">_xll.BDP($A158,"PX_LAST",$A$1,$A$2)</f>
        <v>#NAME?</v>
      </c>
      <c r="N158" s="6">
        <v>15104030</v>
      </c>
      <c r="O158" s="6" t="e">
        <f ca="1">_xll.BDP($A158,"CHG_NET_YTD",$A$1,$A$2)</f>
        <v>#NAME?</v>
      </c>
      <c r="P158" s="6">
        <v>-20.858896255493164</v>
      </c>
      <c r="Q158" s="6" t="e">
        <f ca="1">_xll.BDP($A158,"EQY_DVD_YLD_IND",$A$1,$A$2)</f>
        <v>#NAME?</v>
      </c>
      <c r="R158" s="9" t="e">
        <f ca="1">_xll.BDH(A158,"px_last","11/3/23","11/3/23")</f>
        <v>#NAME?</v>
      </c>
    </row>
    <row r="159" spans="1:18" s="4" customFormat="1" ht="14.5">
      <c r="A159" s="7" t="s">
        <v>345</v>
      </c>
      <c r="B159" s="7" t="s">
        <v>346</v>
      </c>
      <c r="C159" s="7" t="s">
        <v>316</v>
      </c>
      <c r="D159" s="6">
        <v>4</v>
      </c>
      <c r="E159" s="6">
        <v>6</v>
      </c>
      <c r="F159" s="6">
        <v>0</v>
      </c>
      <c r="G159" s="6" t="e">
        <f ca="1">_xll.BDP($A159,"PX_YEST_CLOSE",$A$1,$A$2)</f>
        <v>#NAME?</v>
      </c>
      <c r="H159" s="6">
        <v>9.6099996566772461</v>
      </c>
      <c r="I159" s="6"/>
      <c r="J159" s="6">
        <v>0</v>
      </c>
      <c r="K159" s="7" t="s">
        <v>95</v>
      </c>
      <c r="L159" s="6">
        <v>0</v>
      </c>
      <c r="M159" s="6" t="e">
        <f ca="1">_xll.BDP($A159,"PX_LAST",$A$1,$A$2)</f>
        <v>#NAME?</v>
      </c>
      <c r="N159" s="6">
        <v>15104030</v>
      </c>
      <c r="O159" s="6" t="e">
        <f ca="1">_xll.BDP($A159,"CHG_NET_YTD",$A$1,$A$2)</f>
        <v>#NAME?</v>
      </c>
      <c r="P159" s="6">
        <v>4.5454564094543457</v>
      </c>
      <c r="Q159" s="6" t="e">
        <f ca="1">_xll.BDP($A159,"EQY_DVD_YLD_IND",$A$1,$A$2)</f>
        <v>#NAME?</v>
      </c>
      <c r="R159" s="9" t="e">
        <f ca="1">_xll.BDH(A159,"px_last","11/3/23","11/3/23")</f>
        <v>#NAME?</v>
      </c>
    </row>
    <row r="160" spans="1:18" s="4" customFormat="1" ht="14.5">
      <c r="A160" s="7" t="s">
        <v>347</v>
      </c>
      <c r="B160" s="7" t="s">
        <v>348</v>
      </c>
      <c r="C160" s="7" t="s">
        <v>316</v>
      </c>
      <c r="D160" s="6">
        <v>4</v>
      </c>
      <c r="E160" s="6">
        <v>0</v>
      </c>
      <c r="F160" s="6">
        <v>0</v>
      </c>
      <c r="G160" s="6" t="e">
        <f ca="1">_xll.BDP($A160,"PX_YEST_CLOSE",$A$1,$A$2)</f>
        <v>#NAME?</v>
      </c>
      <c r="H160" s="6">
        <v>54.235000610351563</v>
      </c>
      <c r="I160" s="6"/>
      <c r="J160" s="6">
        <v>0</v>
      </c>
      <c r="K160" s="7" t="s">
        <v>59</v>
      </c>
      <c r="L160" s="6">
        <v>0</v>
      </c>
      <c r="M160" s="6" t="e">
        <f ca="1">_xll.BDP($A160,"PX_LAST",$A$1,$A$2)</f>
        <v>#NAME?</v>
      </c>
      <c r="N160" s="6">
        <v>15104030</v>
      </c>
      <c r="O160" s="6" t="e">
        <f ca="1">_xll.BDP($A160,"CHG_NET_YTD",$A$1,$A$2)</f>
        <v>#NAME?</v>
      </c>
      <c r="P160" s="6">
        <v>-5.7058782577514648</v>
      </c>
      <c r="Q160" s="6" t="e">
        <f ca="1">_xll.BDP($A160,"EQY_DVD_YLD_IND",$A$1,$A$2)</f>
        <v>#NAME?</v>
      </c>
      <c r="R160" s="9" t="e">
        <f ca="1">_xll.BDH(A160,"px_last","11/3/23","11/3/23")</f>
        <v>#NAME?</v>
      </c>
    </row>
    <row r="161" spans="1:18" s="4" customFormat="1" ht="14.5">
      <c r="A161" s="7" t="s">
        <v>349</v>
      </c>
      <c r="B161" s="7" t="s">
        <v>350</v>
      </c>
      <c r="C161" s="7" t="s">
        <v>316</v>
      </c>
      <c r="D161" s="6">
        <v>5</v>
      </c>
      <c r="E161" s="6">
        <v>0</v>
      </c>
      <c r="F161" s="6">
        <v>0</v>
      </c>
      <c r="G161" s="6" t="e">
        <f ca="1">_xll.BDP($A161,"PX_YEST_CLOSE",$A$1,$A$2)</f>
        <v>#NAME?</v>
      </c>
      <c r="H161" s="6">
        <v>28.399999618530273</v>
      </c>
      <c r="I161" s="6"/>
      <c r="J161" s="6">
        <v>0</v>
      </c>
      <c r="K161" s="7" t="s">
        <v>153</v>
      </c>
      <c r="L161" s="6">
        <v>0</v>
      </c>
      <c r="M161" s="6" t="e">
        <f ca="1">_xll.BDP($A161,"PX_LAST",$A$1,$A$2)</f>
        <v>#NAME?</v>
      </c>
      <c r="N161" s="6">
        <v>15105010</v>
      </c>
      <c r="O161" s="6" t="e">
        <f ca="1">_xll.BDP($A161,"CHG_NET_YTD",$A$1,$A$2)</f>
        <v>#NAME?</v>
      </c>
      <c r="P161" s="6">
        <v>-9.142857551574707</v>
      </c>
      <c r="Q161" s="6" t="e">
        <f ca="1">_xll.BDP($A161,"EQY_DVD_YLD_IND",$A$1,$A$2)</f>
        <v>#NAME?</v>
      </c>
      <c r="R161" s="9" t="e">
        <f ca="1">_xll.BDH(A161,"px_last","11/3/23","11/3/23")</f>
        <v>#NAME?</v>
      </c>
    </row>
    <row r="162" spans="1:18" s="4" customFormat="1" ht="14.5">
      <c r="A162" s="7" t="s">
        <v>351</v>
      </c>
      <c r="B162" s="7" t="s">
        <v>352</v>
      </c>
      <c r="C162" s="7" t="s">
        <v>316</v>
      </c>
      <c r="D162" s="6">
        <v>1</v>
      </c>
      <c r="E162" s="6">
        <v>4</v>
      </c>
      <c r="F162" s="6">
        <v>0</v>
      </c>
      <c r="G162" s="6" t="e">
        <f ca="1">_xll.BDP($A162,"PX_YEST_CLOSE",$A$1,$A$2)</f>
        <v>#NAME?</v>
      </c>
      <c r="H162" s="6">
        <v>5.4749999046325684</v>
      </c>
      <c r="I162" s="6"/>
      <c r="J162" s="6">
        <v>0</v>
      </c>
      <c r="K162" s="7" t="s">
        <v>59</v>
      </c>
      <c r="L162" s="6">
        <v>0</v>
      </c>
      <c r="M162" s="6" t="e">
        <f ca="1">_xll.BDP($A162,"PX_LAST",$A$1,$A$2)</f>
        <v>#NAME?</v>
      </c>
      <c r="N162" s="6">
        <v>15104045</v>
      </c>
      <c r="O162" s="6" t="e">
        <f ca="1">_xll.BDP($A162,"CHG_NET_YTD",$A$1,$A$2)</f>
        <v>#NAME?</v>
      </c>
      <c r="P162" s="6">
        <v>-19.056978225708008</v>
      </c>
      <c r="Q162" s="6" t="e">
        <f ca="1">_xll.BDP($A162,"EQY_DVD_YLD_IND",$A$1,$A$2)</f>
        <v>#NAME?</v>
      </c>
      <c r="R162" s="9" t="e">
        <f ca="1">_xll.BDH(A162,"px_last","11/3/23","11/3/23")</f>
        <v>#NAME?</v>
      </c>
    </row>
    <row r="163" spans="1:18" s="4" customFormat="1" ht="14.5">
      <c r="A163" s="7" t="s">
        <v>353</v>
      </c>
      <c r="B163" s="7" t="s">
        <v>354</v>
      </c>
      <c r="C163" s="7" t="s">
        <v>316</v>
      </c>
      <c r="D163" s="6">
        <v>13</v>
      </c>
      <c r="E163" s="6">
        <v>2</v>
      </c>
      <c r="F163" s="6">
        <v>0</v>
      </c>
      <c r="G163" s="6" t="e">
        <f ca="1">_xll.BDP($A163,"PX_YEST_CLOSE",$A$1,$A$2)</f>
        <v>#NAME?</v>
      </c>
      <c r="H163" s="6">
        <v>74.505996704101563</v>
      </c>
      <c r="I163" s="6">
        <v>1.3257859945297241</v>
      </c>
      <c r="J163" s="6">
        <v>1.3609999418258671</v>
      </c>
      <c r="K163" s="7" t="s">
        <v>25</v>
      </c>
      <c r="L163" s="6">
        <v>0.20142277723459101</v>
      </c>
      <c r="M163" s="6" t="e">
        <f ca="1">_xll.BDP($A163,"PX_LAST",$A$1,$A$2)</f>
        <v>#NAME?</v>
      </c>
      <c r="N163" s="6">
        <v>15104030</v>
      </c>
      <c r="O163" s="6" t="e">
        <f ca="1">_xll.BDP($A163,"CHG_NET_YTD",$A$1,$A$2)</f>
        <v>#NAME?</v>
      </c>
      <c r="P163" s="6">
        <v>16.049144744873047</v>
      </c>
      <c r="Q163" s="6" t="e">
        <f ca="1">_xll.BDP($A163,"EQY_DVD_YLD_IND",$A$1,$A$2)</f>
        <v>#NAME?</v>
      </c>
      <c r="R163" s="9" t="e">
        <f ca="1">_xll.BDH(A163,"px_last","11/3/23","11/3/23")</f>
        <v>#NAME?</v>
      </c>
    </row>
    <row r="164" spans="1:18" s="4" customFormat="1" ht="14.5">
      <c r="A164" s="7" t="s">
        <v>355</v>
      </c>
      <c r="B164" s="7" t="s">
        <v>356</v>
      </c>
      <c r="C164" s="7" t="s">
        <v>316</v>
      </c>
      <c r="D164" s="6">
        <v>2</v>
      </c>
      <c r="E164" s="6">
        <v>1</v>
      </c>
      <c r="F164" s="6">
        <v>0</v>
      </c>
      <c r="G164" s="6" t="e">
        <f ca="1">_xll.BDP($A164,"PX_YEST_CLOSE",$A$1,$A$2)</f>
        <v>#NAME?</v>
      </c>
      <c r="H164" s="6">
        <v>46.333000183105469</v>
      </c>
      <c r="I164" s="6">
        <v>0.30433678627014205</v>
      </c>
      <c r="J164" s="6">
        <v>0.42710000276565602</v>
      </c>
      <c r="K164" s="7" t="s">
        <v>25</v>
      </c>
      <c r="L164" s="6">
        <v>4.0236599100642007E-2</v>
      </c>
      <c r="M164" s="6" t="e">
        <f ca="1">_xll.BDP($A164,"PX_LAST",$A$1,$A$2)</f>
        <v>#NAME?</v>
      </c>
      <c r="N164" s="6">
        <v>15103010</v>
      </c>
      <c r="O164" s="6" t="e">
        <f ca="1">_xll.BDP($A164,"CHG_NET_YTD",$A$1,$A$2)</f>
        <v>#NAME?</v>
      </c>
      <c r="P164" s="6">
        <v>-6.2529745101928711</v>
      </c>
      <c r="Q164" s="6" t="e">
        <f ca="1">_xll.BDP($A164,"EQY_DVD_YLD_IND",$A$1,$A$2)</f>
        <v>#NAME?</v>
      </c>
      <c r="R164" s="9" t="e">
        <f ca="1">_xll.BDH(A164,"px_last","11/3/23","11/3/23")</f>
        <v>#NAME?</v>
      </c>
    </row>
    <row r="165" spans="1:18" s="4" customFormat="1" ht="14.5">
      <c r="A165" s="7" t="s">
        <v>357</v>
      </c>
      <c r="B165" s="7" t="s">
        <v>358</v>
      </c>
      <c r="C165" s="7" t="s">
        <v>316</v>
      </c>
      <c r="D165" s="6">
        <v>4</v>
      </c>
      <c r="E165" s="6">
        <v>2</v>
      </c>
      <c r="F165" s="6">
        <v>0</v>
      </c>
      <c r="G165" s="6" t="e">
        <f ca="1">_xll.BDP($A165,"PX_YEST_CLOSE",$A$1,$A$2)</f>
        <v>#NAME?</v>
      </c>
      <c r="H165" s="6">
        <v>6.9270000457763672</v>
      </c>
      <c r="I165" s="6"/>
      <c r="J165" s="6">
        <v>0</v>
      </c>
      <c r="K165" s="7" t="s">
        <v>59</v>
      </c>
      <c r="L165" s="6">
        <v>0</v>
      </c>
      <c r="M165" s="6" t="e">
        <f ca="1">_xll.BDP($A165,"PX_LAST",$A$1,$A$2)</f>
        <v>#NAME?</v>
      </c>
      <c r="N165" s="6">
        <v>15104045</v>
      </c>
      <c r="O165" s="6" t="e">
        <f ca="1">_xll.BDP($A165,"CHG_NET_YTD",$A$1,$A$2)</f>
        <v>#NAME?</v>
      </c>
      <c r="P165" s="6">
        <v>-29.223749160766602</v>
      </c>
      <c r="Q165" s="6" t="e">
        <f ca="1">_xll.BDP($A165,"EQY_DVD_YLD_IND",$A$1,$A$2)</f>
        <v>#NAME?</v>
      </c>
      <c r="R165" s="9" t="e">
        <f ca="1">_xll.BDH(A165,"px_last","11/3/23","11/3/23")</f>
        <v>#NAME?</v>
      </c>
    </row>
    <row r="166" spans="1:18" s="4" customFormat="1" ht="14.5">
      <c r="A166" s="7" t="s">
        <v>359</v>
      </c>
      <c r="B166" s="7" t="s">
        <v>360</v>
      </c>
      <c r="C166" s="7" t="s">
        <v>316</v>
      </c>
      <c r="D166" s="6">
        <v>8</v>
      </c>
      <c r="E166" s="6">
        <v>1</v>
      </c>
      <c r="F166" s="6">
        <v>0</v>
      </c>
      <c r="G166" s="6" t="e">
        <f ca="1">_xll.BDP($A166,"PX_YEST_CLOSE",$A$1,$A$2)</f>
        <v>#NAME?</v>
      </c>
      <c r="H166" s="6">
        <v>12.781000137329102</v>
      </c>
      <c r="I166" s="6">
        <v>2.1771945953369141</v>
      </c>
      <c r="J166" s="6">
        <v>2.3499999046325679</v>
      </c>
      <c r="K166" s="7" t="s">
        <v>25</v>
      </c>
      <c r="L166" s="6">
        <v>0</v>
      </c>
      <c r="M166" s="6" t="e">
        <f ca="1">_xll.BDP($A166,"PX_LAST",$A$1,$A$2)</f>
        <v>#NAME?</v>
      </c>
      <c r="N166" s="6">
        <v>15104030</v>
      </c>
      <c r="O166" s="6" t="e">
        <f ca="1">_xll.BDP($A166,"CHG_NET_YTD",$A$1,$A$2)</f>
        <v>#NAME?</v>
      </c>
      <c r="P166" s="6">
        <v>52.227333068847656</v>
      </c>
      <c r="Q166" s="6" t="e">
        <f ca="1">_xll.BDP($A166,"EQY_DVD_YLD_IND",$A$1,$A$2)</f>
        <v>#NAME?</v>
      </c>
      <c r="R166" s="9" t="e">
        <f ca="1">_xll.BDH(A166,"px_last","11/3/23","11/3/23")</f>
        <v>#NAME?</v>
      </c>
    </row>
    <row r="167" spans="1:18" s="4" customFormat="1" ht="14.5">
      <c r="A167" s="7" t="s">
        <v>361</v>
      </c>
      <c r="B167" s="7" t="s">
        <v>362</v>
      </c>
      <c r="C167" s="7" t="s">
        <v>316</v>
      </c>
      <c r="D167" s="6">
        <v>6</v>
      </c>
      <c r="E167" s="6">
        <v>4</v>
      </c>
      <c r="F167" s="6">
        <v>1</v>
      </c>
      <c r="G167" s="6" t="e">
        <f ca="1">_xll.BDP($A167,"PX_YEST_CLOSE",$A$1,$A$2)</f>
        <v>#NAME?</v>
      </c>
      <c r="H167" s="6">
        <v>17.236000061035156</v>
      </c>
      <c r="I167" s="6"/>
      <c r="J167" s="6">
        <v>0</v>
      </c>
      <c r="K167" s="7" t="s">
        <v>95</v>
      </c>
      <c r="L167" s="6">
        <v>0</v>
      </c>
      <c r="M167" s="6" t="e">
        <f ca="1">_xll.BDP($A167,"PX_LAST",$A$1,$A$2)</f>
        <v>#NAME?</v>
      </c>
      <c r="N167" s="6">
        <v>15104030</v>
      </c>
      <c r="O167" s="6" t="e">
        <f ca="1">_xll.BDP($A167,"CHG_NET_YTD",$A$1,$A$2)</f>
        <v>#NAME?</v>
      </c>
      <c r="P167" s="6">
        <v>35.304500579833984</v>
      </c>
      <c r="Q167" s="6" t="e">
        <f ca="1">_xll.BDP($A167,"EQY_DVD_YLD_IND",$A$1,$A$2)</f>
        <v>#NAME?</v>
      </c>
      <c r="R167" s="9" t="e">
        <f ca="1">_xll.BDH(A167,"px_last","11/3/23","11/3/23")</f>
        <v>#NAME?</v>
      </c>
    </row>
    <row r="168" spans="1:18" s="4" customFormat="1" ht="14.5">
      <c r="A168" s="7" t="s">
        <v>363</v>
      </c>
      <c r="B168" s="7" t="s">
        <v>364</v>
      </c>
      <c r="C168" s="7" t="s">
        <v>316</v>
      </c>
      <c r="D168" s="6">
        <v>12</v>
      </c>
      <c r="E168" s="6">
        <v>0</v>
      </c>
      <c r="F168" s="6">
        <v>0</v>
      </c>
      <c r="G168" s="6" t="e">
        <f ca="1">_xll.BDP($A168,"PX_YEST_CLOSE",$A$1,$A$2)</f>
        <v>#NAME?</v>
      </c>
      <c r="H168" s="6">
        <v>10.590999603271484</v>
      </c>
      <c r="I168" s="6"/>
      <c r="J168" s="6">
        <v>0</v>
      </c>
      <c r="K168" s="7" t="s">
        <v>59</v>
      </c>
      <c r="L168" s="6">
        <v>0</v>
      </c>
      <c r="M168" s="6" t="e">
        <f ca="1">_xll.BDP($A168,"PX_LAST",$A$1,$A$2)</f>
        <v>#NAME?</v>
      </c>
      <c r="N168" s="6">
        <v>15104030</v>
      </c>
      <c r="O168" s="6" t="e">
        <f ca="1">_xll.BDP($A168,"CHG_NET_YTD",$A$1,$A$2)</f>
        <v>#NAME?</v>
      </c>
      <c r="P168" s="6">
        <v>-29.986965179443359</v>
      </c>
      <c r="Q168" s="6" t="e">
        <f ca="1">_xll.BDP($A168,"EQY_DVD_YLD_IND",$A$1,$A$2)</f>
        <v>#NAME?</v>
      </c>
      <c r="R168" s="9" t="e">
        <f ca="1">_xll.BDH(A168,"px_last","11/3/23","11/3/23")</f>
        <v>#NAME?</v>
      </c>
    </row>
    <row r="169" spans="1:18" s="4" customFormat="1" ht="14.5">
      <c r="A169" s="7" t="s">
        <v>365</v>
      </c>
      <c r="B169" s="7" t="s">
        <v>366</v>
      </c>
      <c r="C169" s="7" t="s">
        <v>316</v>
      </c>
      <c r="D169" s="6">
        <v>6</v>
      </c>
      <c r="E169" s="6">
        <v>0</v>
      </c>
      <c r="F169" s="6">
        <v>0</v>
      </c>
      <c r="G169" s="6" t="e">
        <f ca="1">_xll.BDP($A169,"PX_YEST_CLOSE",$A$1,$A$2)</f>
        <v>#NAME?</v>
      </c>
      <c r="H169" s="6">
        <v>133.14700317382813</v>
      </c>
      <c r="I169" s="6">
        <v>1.595630407333374</v>
      </c>
      <c r="J169" s="6">
        <v>1.651999950408936</v>
      </c>
      <c r="K169" s="7" t="s">
        <v>25</v>
      </c>
      <c r="L169" s="6">
        <v>0.40236601598858801</v>
      </c>
      <c r="M169" s="6" t="e">
        <f ca="1">_xll.BDP($A169,"PX_LAST",$A$1,$A$2)</f>
        <v>#NAME?</v>
      </c>
      <c r="N169" s="6">
        <v>15105010</v>
      </c>
      <c r="O169" s="6" t="e">
        <f ca="1">_xll.BDP($A169,"CHG_NET_YTD",$A$1,$A$2)</f>
        <v>#NAME?</v>
      </c>
      <c r="P169" s="6">
        <v>3.9275894165039063</v>
      </c>
      <c r="Q169" s="6" t="e">
        <f ca="1">_xll.BDP($A169,"EQY_DVD_YLD_IND",$A$1,$A$2)</f>
        <v>#NAME?</v>
      </c>
      <c r="R169" s="9" t="e">
        <f ca="1">_xll.BDH(A169,"px_last","11/3/23","11/3/23")</f>
        <v>#NAME?</v>
      </c>
    </row>
    <row r="170" spans="1:18" s="4" customFormat="1" ht="14.5">
      <c r="A170" s="7" t="s">
        <v>367</v>
      </c>
      <c r="B170" s="7" t="s">
        <v>368</v>
      </c>
      <c r="C170" s="7" t="s">
        <v>316</v>
      </c>
      <c r="D170" s="6">
        <v>4</v>
      </c>
      <c r="E170" s="6">
        <v>6</v>
      </c>
      <c r="F170" s="6">
        <v>1</v>
      </c>
      <c r="G170" s="6" t="e">
        <f ca="1">_xll.BDP($A170,"PX_YEST_CLOSE",$A$1,$A$2)</f>
        <v>#NAME?</v>
      </c>
      <c r="H170" s="6">
        <v>4.4530000686645508</v>
      </c>
      <c r="I170" s="6"/>
      <c r="J170" s="6">
        <v>0</v>
      </c>
      <c r="K170" s="7" t="s">
        <v>95</v>
      </c>
      <c r="L170" s="6">
        <v>0</v>
      </c>
      <c r="M170" s="6" t="e">
        <f ca="1">_xll.BDP($A170,"PX_LAST",$A$1,$A$2)</f>
        <v>#NAME?</v>
      </c>
      <c r="N170" s="6">
        <v>15104030</v>
      </c>
      <c r="O170" s="6" t="e">
        <f ca="1">_xll.BDP($A170,"CHG_NET_YTD",$A$1,$A$2)</f>
        <v>#NAME?</v>
      </c>
      <c r="P170" s="6">
        <v>2.3054733276367192</v>
      </c>
      <c r="Q170" s="6" t="e">
        <f ca="1">_xll.BDP($A170,"EQY_DVD_YLD_IND",$A$1,$A$2)</f>
        <v>#NAME?</v>
      </c>
      <c r="R170" s="9" t="e">
        <f ca="1">_xll.BDH(A170,"px_last","11/3/23","11/3/23")</f>
        <v>#NAME?</v>
      </c>
    </row>
    <row r="171" spans="1:18" s="4" customFormat="1" ht="14.5">
      <c r="A171" s="7" t="s">
        <v>369</v>
      </c>
      <c r="B171" s="7" t="s">
        <v>370</v>
      </c>
      <c r="C171" s="7" t="s">
        <v>316</v>
      </c>
      <c r="D171" s="6">
        <v>9</v>
      </c>
      <c r="E171" s="6">
        <v>6</v>
      </c>
      <c r="F171" s="6">
        <v>1</v>
      </c>
      <c r="G171" s="6" t="e">
        <f ca="1">_xll.BDP($A171,"PX_YEST_CLOSE",$A$1,$A$2)</f>
        <v>#NAME?</v>
      </c>
      <c r="H171" s="6">
        <v>223.34700012207031</v>
      </c>
      <c r="I171" s="6">
        <v>1.0810257196426389</v>
      </c>
      <c r="J171" s="6">
        <v>1.1019999980926509</v>
      </c>
      <c r="K171" s="7" t="s">
        <v>25</v>
      </c>
      <c r="L171" s="6">
        <v>0.45655828172537005</v>
      </c>
      <c r="M171" s="6" t="e">
        <f ca="1">_xll.BDP($A171,"PX_LAST",$A$1,$A$2)</f>
        <v>#NAME?</v>
      </c>
      <c r="N171" s="6">
        <v>15104030</v>
      </c>
      <c r="O171" s="6" t="e">
        <f ca="1">_xll.BDP($A171,"CHG_NET_YTD",$A$1,$A$2)</f>
        <v>#NAME?</v>
      </c>
      <c r="P171" s="6">
        <v>-7.6610574722290039</v>
      </c>
      <c r="Q171" s="6" t="e">
        <f ca="1">_xll.BDP($A171,"EQY_DVD_YLD_IND",$A$1,$A$2)</f>
        <v>#NAME?</v>
      </c>
      <c r="R171" s="9" t="e">
        <f ca="1">_xll.BDH(A171,"px_last","11/3/23","11/3/23")</f>
        <v>#NAME?</v>
      </c>
    </row>
    <row r="172" spans="1:18" s="4" customFormat="1" ht="14.5">
      <c r="A172" s="7" t="s">
        <v>371</v>
      </c>
      <c r="B172" s="7" t="s">
        <v>372</v>
      </c>
      <c r="C172" s="7" t="s">
        <v>316</v>
      </c>
      <c r="D172" s="6">
        <v>11</v>
      </c>
      <c r="E172" s="6">
        <v>2</v>
      </c>
      <c r="F172" s="6">
        <v>0</v>
      </c>
      <c r="G172" s="6" t="e">
        <f ca="1">_xll.BDP($A172,"PX_YEST_CLOSE",$A$1,$A$2)</f>
        <v>#NAME?</v>
      </c>
      <c r="H172" s="6">
        <v>23.143999099731445</v>
      </c>
      <c r="I172" s="6"/>
      <c r="J172" s="6">
        <v>17.809999465942383</v>
      </c>
      <c r="K172" s="7" t="s">
        <v>59</v>
      </c>
      <c r="L172" s="6">
        <v>0</v>
      </c>
      <c r="M172" s="6" t="e">
        <f ca="1">_xll.BDP($A172,"PX_LAST",$A$1,$A$2)</f>
        <v>#NAME?</v>
      </c>
      <c r="N172" s="6">
        <v>15104045</v>
      </c>
      <c r="O172" s="6" t="e">
        <f ca="1">_xll.BDP($A172,"CHG_NET_YTD",$A$1,$A$2)</f>
        <v>#NAME?</v>
      </c>
      <c r="P172" s="6">
        <v>-29.929079055786133</v>
      </c>
      <c r="Q172" s="6" t="e">
        <f ca="1">_xll.BDP($A172,"EQY_DVD_YLD_IND",$A$1,$A$2)</f>
        <v>#NAME?</v>
      </c>
      <c r="R172" s="9" t="e">
        <f ca="1">_xll.BDH(A172,"px_last","11/3/23","11/3/23")</f>
        <v>#NAME?</v>
      </c>
    </row>
    <row r="173" spans="1:18" s="4" customFormat="1" ht="14.5">
      <c r="A173" s="7" t="s">
        <v>373</v>
      </c>
      <c r="B173" s="7" t="s">
        <v>374</v>
      </c>
      <c r="C173" s="7" t="s">
        <v>316</v>
      </c>
      <c r="D173" s="6">
        <v>2</v>
      </c>
      <c r="E173" s="6">
        <v>1</v>
      </c>
      <c r="F173" s="6">
        <v>0</v>
      </c>
      <c r="G173" s="6" t="e">
        <f ca="1">_xll.BDP($A173,"PX_YEST_CLOSE",$A$1,$A$2)</f>
        <v>#NAME?</v>
      </c>
      <c r="H173" s="6">
        <v>10.361000061035156</v>
      </c>
      <c r="I173" s="6"/>
      <c r="J173" s="6">
        <v>0</v>
      </c>
      <c r="K173" s="7" t="s">
        <v>59</v>
      </c>
      <c r="L173" s="6">
        <v>0</v>
      </c>
      <c r="M173" s="6" t="e">
        <f ca="1">_xll.BDP($A173,"PX_LAST",$A$1,$A$2)</f>
        <v>#NAME?</v>
      </c>
      <c r="N173" s="6">
        <v>15104030</v>
      </c>
      <c r="O173" s="6" t="e">
        <f ca="1">_xll.BDP($A173,"CHG_NET_YTD",$A$1,$A$2)</f>
        <v>#NAME?</v>
      </c>
      <c r="P173" s="6">
        <v>-35.475898742675781</v>
      </c>
      <c r="Q173" s="6" t="e">
        <f ca="1">_xll.BDP($A173,"EQY_DVD_YLD_IND",$A$1,$A$2)</f>
        <v>#NAME?</v>
      </c>
      <c r="R173" s="9" t="e">
        <f ca="1">_xll.BDH(A173,"px_last","11/3/23","11/3/23")</f>
        <v>#NAME?</v>
      </c>
    </row>
    <row r="174" spans="1:18" s="4" customFormat="1" ht="14.5">
      <c r="A174" s="7" t="s">
        <v>375</v>
      </c>
      <c r="B174" s="7" t="s">
        <v>376</v>
      </c>
      <c r="C174" s="7" t="s">
        <v>316</v>
      </c>
      <c r="D174" s="6">
        <v>10</v>
      </c>
      <c r="E174" s="6">
        <v>1</v>
      </c>
      <c r="F174" s="6">
        <v>0</v>
      </c>
      <c r="G174" s="6" t="e">
        <f ca="1">_xll.BDP($A174,"PX_YEST_CLOSE",$A$1,$A$2)</f>
        <v>#NAME?</v>
      </c>
      <c r="H174" s="6">
        <v>10.597000122070313</v>
      </c>
      <c r="I174" s="6">
        <v>1.1994003057479861</v>
      </c>
      <c r="J174" s="6">
        <v>1.3159999847412109</v>
      </c>
      <c r="K174" s="7" t="s">
        <v>25</v>
      </c>
      <c r="L174" s="6">
        <v>0</v>
      </c>
      <c r="M174" s="6" t="e">
        <f ca="1">_xll.BDP($A174,"PX_LAST",$A$1,$A$2)</f>
        <v>#NAME?</v>
      </c>
      <c r="N174" s="6">
        <v>15104030</v>
      </c>
      <c r="O174" s="6" t="e">
        <f ca="1">_xll.BDP($A174,"CHG_NET_YTD",$A$1,$A$2)</f>
        <v>#NAME?</v>
      </c>
      <c r="P174" s="6">
        <v>-6.3202223777770996</v>
      </c>
      <c r="Q174" s="6" t="e">
        <f ca="1">_xll.BDP($A174,"EQY_DVD_YLD_IND",$A$1,$A$2)</f>
        <v>#NAME?</v>
      </c>
      <c r="R174" s="9" t="e">
        <f ca="1">_xll.BDH(A174,"px_last","11/3/23","11/3/23")</f>
        <v>#NAME?</v>
      </c>
    </row>
    <row r="175" spans="1:18" s="4" customFormat="1" ht="14.5">
      <c r="A175" s="7" t="s">
        <v>377</v>
      </c>
      <c r="B175" s="7" t="s">
        <v>378</v>
      </c>
      <c r="C175" s="7" t="s">
        <v>316</v>
      </c>
      <c r="D175" s="6">
        <v>8</v>
      </c>
      <c r="E175" s="6">
        <v>4</v>
      </c>
      <c r="F175" s="6">
        <v>0</v>
      </c>
      <c r="G175" s="6" t="e">
        <f ca="1">_xll.BDP($A175,"PX_YEST_CLOSE",$A$1,$A$2)</f>
        <v>#NAME?</v>
      </c>
      <c r="H175" s="6">
        <v>19.849000930786133</v>
      </c>
      <c r="I175" s="6">
        <v>0.73625004291534402</v>
      </c>
      <c r="J175" s="6">
        <v>0.73409998416900601</v>
      </c>
      <c r="K175" s="7" t="s">
        <v>25</v>
      </c>
      <c r="L175" s="6">
        <v>3.3530500499643005E-2</v>
      </c>
      <c r="M175" s="6" t="e">
        <f ca="1">_xll.BDP($A175,"PX_LAST",$A$1,$A$2)</f>
        <v>#NAME?</v>
      </c>
      <c r="N175" s="6">
        <v>15104030</v>
      </c>
      <c r="O175" s="6" t="e">
        <f ca="1">_xll.BDP($A175,"CHG_NET_YTD",$A$1,$A$2)</f>
        <v>#NAME?</v>
      </c>
      <c r="P175" s="6">
        <v>34.404674530029297</v>
      </c>
      <c r="Q175" s="6" t="e">
        <f ca="1">_xll.BDP($A175,"EQY_DVD_YLD_IND",$A$1,$A$2)</f>
        <v>#NAME?</v>
      </c>
      <c r="R175" s="9" t="e">
        <f ca="1">_xll.BDH(A175,"px_last","11/3/23","11/3/23")</f>
        <v>#NAME?</v>
      </c>
    </row>
    <row r="176" spans="1:18" s="4" customFormat="1" ht="14.5">
      <c r="A176" s="7" t="s">
        <v>379</v>
      </c>
      <c r="B176" s="7" t="s">
        <v>380</v>
      </c>
      <c r="C176" s="7" t="s">
        <v>316</v>
      </c>
      <c r="D176" s="6">
        <v>5</v>
      </c>
      <c r="E176" s="6">
        <v>2</v>
      </c>
      <c r="F176" s="6">
        <v>0</v>
      </c>
      <c r="G176" s="6" t="e">
        <f ca="1">_xll.BDP($A176,"PX_YEST_CLOSE",$A$1,$A$2)</f>
        <v>#NAME?</v>
      </c>
      <c r="H176" s="6">
        <v>9.1960000991821289</v>
      </c>
      <c r="I176" s="6"/>
      <c r="J176" s="6">
        <v>0</v>
      </c>
      <c r="K176" s="7" t="s">
        <v>59</v>
      </c>
      <c r="L176" s="6">
        <v>0</v>
      </c>
      <c r="M176" s="6" t="e">
        <f ca="1">_xll.BDP($A176,"PX_LAST",$A$1,$A$2)</f>
        <v>#NAME?</v>
      </c>
      <c r="N176" s="6">
        <v>15104040</v>
      </c>
      <c r="O176" s="6" t="e">
        <f ca="1">_xll.BDP($A176,"CHG_NET_YTD",$A$1,$A$2)</f>
        <v>#NAME?</v>
      </c>
      <c r="P176" s="6">
        <v>-11.358031272888184</v>
      </c>
      <c r="Q176" s="6" t="e">
        <f ca="1">_xll.BDP($A176,"EQY_DVD_YLD_IND",$A$1,$A$2)</f>
        <v>#NAME?</v>
      </c>
      <c r="R176" s="9" t="e">
        <f ca="1">_xll.BDH(A176,"px_last","11/3/23","11/3/23")</f>
        <v>#NAME?</v>
      </c>
    </row>
    <row r="177" spans="1:18" s="4" customFormat="1" ht="14.5">
      <c r="A177" s="7" t="s">
        <v>381</v>
      </c>
      <c r="B177" s="7" t="s">
        <v>382</v>
      </c>
      <c r="C177" s="7" t="s">
        <v>316</v>
      </c>
      <c r="D177" s="6">
        <v>7</v>
      </c>
      <c r="E177" s="6">
        <v>5</v>
      </c>
      <c r="F177" s="6">
        <v>0</v>
      </c>
      <c r="G177" s="6" t="e">
        <f ca="1">_xll.BDP($A177,"PX_YEST_CLOSE",$A$1,$A$2)</f>
        <v>#NAME?</v>
      </c>
      <c r="H177" s="6">
        <v>72.111000061035156</v>
      </c>
      <c r="I177" s="6">
        <v>1.679781317710876</v>
      </c>
      <c r="J177" s="6">
        <v>1.6670000553131099</v>
      </c>
      <c r="K177" s="7" t="s">
        <v>25</v>
      </c>
      <c r="L177" s="6">
        <v>0.24812570319771801</v>
      </c>
      <c r="M177" s="6" t="e">
        <f ca="1">_xll.BDP($A177,"PX_LAST",$A$1,$A$2)</f>
        <v>#NAME?</v>
      </c>
      <c r="N177" s="6">
        <v>15101010</v>
      </c>
      <c r="O177" s="6" t="e">
        <f ca="1">_xll.BDP($A177,"CHG_NET_YTD",$A$1,$A$2)</f>
        <v>#NAME?</v>
      </c>
      <c r="P177" s="6">
        <v>15.977375984191895</v>
      </c>
      <c r="Q177" s="6" t="e">
        <f ca="1">_xll.BDP($A177,"EQY_DVD_YLD_IND",$A$1,$A$2)</f>
        <v>#NAME?</v>
      </c>
      <c r="R177" s="9" t="e">
        <f ca="1">_xll.BDH(A177,"px_last","11/3/23","11/3/23")</f>
        <v>#NAME?</v>
      </c>
    </row>
    <row r="178" spans="1:18" s="4" customFormat="1" ht="14.5">
      <c r="A178" s="7" t="s">
        <v>383</v>
      </c>
      <c r="B178" s="7" t="s">
        <v>384</v>
      </c>
      <c r="C178" s="7" t="s">
        <v>316</v>
      </c>
      <c r="D178" s="6">
        <v>2</v>
      </c>
      <c r="E178" s="6">
        <v>4</v>
      </c>
      <c r="F178" s="6">
        <v>0</v>
      </c>
      <c r="G178" s="6" t="e">
        <f ca="1">_xll.BDP($A178,"PX_YEST_CLOSE",$A$1,$A$2)</f>
        <v>#NAME?</v>
      </c>
      <c r="H178" s="6">
        <v>10.541000366210938</v>
      </c>
      <c r="I178" s="6">
        <v>0.37960058450698902</v>
      </c>
      <c r="J178" s="6">
        <v>0.45059999823570301</v>
      </c>
      <c r="K178" s="7" t="s">
        <v>25</v>
      </c>
      <c r="L178" s="6">
        <v>6.1696121369020007E-3</v>
      </c>
      <c r="M178" s="6" t="e">
        <f ca="1">_xll.BDP($A178,"PX_LAST",$A$1,$A$2)</f>
        <v>#NAME?</v>
      </c>
      <c r="N178" s="6">
        <v>15104045</v>
      </c>
      <c r="O178" s="6" t="e">
        <f ca="1">_xll.BDP($A178,"CHG_NET_YTD",$A$1,$A$2)</f>
        <v>#NAME?</v>
      </c>
      <c r="P178" s="6">
        <v>-41.223400115966797</v>
      </c>
      <c r="Q178" s="6" t="e">
        <f ca="1">_xll.BDP($A178,"EQY_DVD_YLD_IND",$A$1,$A$2)</f>
        <v>#NAME?</v>
      </c>
      <c r="R178" s="9" t="e">
        <f ca="1">_xll.BDH(A178,"px_last","11/3/23","11/3/23")</f>
        <v>#NAME?</v>
      </c>
    </row>
    <row r="179" spans="1:18" s="4" customFormat="1" ht="14.5">
      <c r="A179" s="7" t="s">
        <v>385</v>
      </c>
      <c r="B179" s="7" t="s">
        <v>386</v>
      </c>
      <c r="C179" s="7" t="s">
        <v>316</v>
      </c>
      <c r="D179" s="6">
        <v>16</v>
      </c>
      <c r="E179" s="6">
        <v>3</v>
      </c>
      <c r="F179" s="6">
        <v>0</v>
      </c>
      <c r="G179" s="6" t="e">
        <f ca="1">_xll.BDP($A179,"PX_YEST_CLOSE",$A$1,$A$2)</f>
        <v>#NAME?</v>
      </c>
      <c r="H179" s="6">
        <v>67.566001892089844</v>
      </c>
      <c r="I179" s="6">
        <v>0.98270440101623513</v>
      </c>
      <c r="J179" s="6">
        <v>1.9720000028610229</v>
      </c>
      <c r="K179" s="7" t="s">
        <v>25</v>
      </c>
      <c r="L179" s="6">
        <v>0.125</v>
      </c>
      <c r="M179" s="6" t="e">
        <f ca="1">_xll.BDP($A179,"PX_LAST",$A$1,$A$2)</f>
        <v>#NAME?</v>
      </c>
      <c r="N179" s="6">
        <v>15104020</v>
      </c>
      <c r="O179" s="6" t="e">
        <f ca="1">_xll.BDP($A179,"CHG_NET_YTD",$A$1,$A$2)</f>
        <v>#NAME?</v>
      </c>
      <c r="P179" s="6">
        <v>-0.66380345821380604</v>
      </c>
      <c r="Q179" s="6" t="e">
        <f ca="1">_xll.BDP($A179,"EQY_DVD_YLD_IND",$A$1,$A$2)</f>
        <v>#NAME?</v>
      </c>
      <c r="R179" s="9" t="e">
        <f ca="1">_xll.BDH(A179,"px_last","11/3/23","11/3/23")</f>
        <v>#NAME?</v>
      </c>
    </row>
    <row r="180" spans="1:18" s="4" customFormat="1" ht="14.5">
      <c r="A180" s="7" t="s">
        <v>387</v>
      </c>
      <c r="B180" s="7" t="s">
        <v>388</v>
      </c>
      <c r="C180" s="7" t="s">
        <v>316</v>
      </c>
      <c r="D180" s="6">
        <v>3</v>
      </c>
      <c r="E180" s="6">
        <v>2</v>
      </c>
      <c r="F180" s="6">
        <v>0</v>
      </c>
      <c r="G180" s="6" t="e">
        <f ca="1">_xll.BDP($A180,"PX_YEST_CLOSE",$A$1,$A$2)</f>
        <v>#NAME?</v>
      </c>
      <c r="H180" s="6">
        <v>17.100000381469727</v>
      </c>
      <c r="I180" s="6">
        <v>8.1669683456420898</v>
      </c>
      <c r="J180" s="6">
        <v>8.3030004501342773</v>
      </c>
      <c r="K180" s="7" t="s">
        <v>25</v>
      </c>
      <c r="L180" s="6">
        <v>0.22499999403953602</v>
      </c>
      <c r="M180" s="6" t="e">
        <f ca="1">_xll.BDP($A180,"PX_LAST",$A$1,$A$2)</f>
        <v>#NAME?</v>
      </c>
      <c r="N180" s="6">
        <v>15103010</v>
      </c>
      <c r="O180" s="6" t="e">
        <f ca="1">_xll.BDP($A180,"CHG_NET_YTD",$A$1,$A$2)</f>
        <v>#NAME?</v>
      </c>
      <c r="P180" s="6">
        <v>-27.87957763671875</v>
      </c>
      <c r="Q180" s="6" t="e">
        <f ca="1">_xll.BDP($A180,"EQY_DVD_YLD_IND",$A$1,$A$2)</f>
        <v>#NAME?</v>
      </c>
      <c r="R180" s="9" t="e">
        <f ca="1">_xll.BDH(A180,"px_last","11/3/23","11/3/23")</f>
        <v>#NAME?</v>
      </c>
    </row>
    <row r="181" spans="1:18" s="4" customFormat="1" ht="14.5">
      <c r="A181" s="7" t="s">
        <v>389</v>
      </c>
      <c r="B181" s="7" t="s">
        <v>390</v>
      </c>
      <c r="C181" s="7" t="s">
        <v>316</v>
      </c>
      <c r="D181" s="6">
        <v>6</v>
      </c>
      <c r="E181" s="6">
        <v>0</v>
      </c>
      <c r="F181" s="6">
        <v>0</v>
      </c>
      <c r="G181" s="6" t="e">
        <f ca="1">_xll.BDP($A181,"PX_YEST_CLOSE",$A$1,$A$2)</f>
        <v>#NAME?</v>
      </c>
      <c r="H181" s="6">
        <v>24.666999816894531</v>
      </c>
      <c r="I181" s="6"/>
      <c r="J181" s="6">
        <v>0</v>
      </c>
      <c r="K181" s="7" t="s">
        <v>95</v>
      </c>
      <c r="L181" s="6">
        <v>0</v>
      </c>
      <c r="M181" s="6" t="e">
        <f ca="1">_xll.BDP($A181,"PX_LAST",$A$1,$A$2)</f>
        <v>#NAME?</v>
      </c>
      <c r="N181" s="6">
        <v>15105010</v>
      </c>
      <c r="O181" s="6" t="e">
        <f ca="1">_xll.BDP($A181,"CHG_NET_YTD",$A$1,$A$2)</f>
        <v>#NAME?</v>
      </c>
      <c r="P181" s="6">
        <v>-23.885501861572266</v>
      </c>
      <c r="Q181" s="6" t="e">
        <f ca="1">_xll.BDP($A181,"EQY_DVD_YLD_IND",$A$1,$A$2)</f>
        <v>#NAME?</v>
      </c>
      <c r="R181" s="9" t="e">
        <f ca="1">_xll.BDH(A181,"px_last","11/3/23","11/3/23")</f>
        <v>#NAME?</v>
      </c>
    </row>
    <row r="182" spans="1:18" s="4" customFormat="1" ht="14.5">
      <c r="A182" s="7" t="s">
        <v>391</v>
      </c>
      <c r="B182" s="7" t="s">
        <v>392</v>
      </c>
      <c r="C182" s="7" t="s">
        <v>316</v>
      </c>
      <c r="D182" s="6">
        <v>1</v>
      </c>
      <c r="E182" s="6">
        <v>5</v>
      </c>
      <c r="F182" s="6">
        <v>0</v>
      </c>
      <c r="G182" s="6" t="e">
        <f ca="1">_xll.BDP($A182,"PX_YEST_CLOSE",$A$1,$A$2)</f>
        <v>#NAME?</v>
      </c>
      <c r="H182" s="6">
        <v>34.333000183105469</v>
      </c>
      <c r="I182" s="6">
        <v>12.389957427978516</v>
      </c>
      <c r="J182" s="6">
        <v>8.310999870300293</v>
      </c>
      <c r="K182" s="7" t="s">
        <v>25</v>
      </c>
      <c r="L182" s="6">
        <v>0.94999998807907104</v>
      </c>
      <c r="M182" s="6" t="e">
        <f ca="1">_xll.BDP($A182,"PX_LAST",$A$1,$A$2)</f>
        <v>#NAME?</v>
      </c>
      <c r="N182" s="6">
        <v>15104050</v>
      </c>
      <c r="O182" s="6" t="e">
        <f ca="1">_xll.BDP($A182,"CHG_NET_YTD",$A$1,$A$2)</f>
        <v>#NAME?</v>
      </c>
      <c r="P182" s="6">
        <v>-8.6658773422241211</v>
      </c>
      <c r="Q182" s="6" t="e">
        <f ca="1">_xll.BDP($A182,"EQY_DVD_YLD_IND",$A$1,$A$2)</f>
        <v>#NAME?</v>
      </c>
      <c r="R182" s="9" t="e">
        <f ca="1">_xll.BDH(A182,"px_last","11/3/23","11/3/23")</f>
        <v>#NAME?</v>
      </c>
    </row>
    <row r="183" spans="1:18" s="4" customFormat="1" ht="14.5">
      <c r="A183" s="7" t="s">
        <v>393</v>
      </c>
      <c r="B183" s="7" t="s">
        <v>394</v>
      </c>
      <c r="C183" s="7" t="s">
        <v>316</v>
      </c>
      <c r="D183" s="6">
        <v>10</v>
      </c>
      <c r="E183" s="6">
        <v>4</v>
      </c>
      <c r="F183" s="6">
        <v>0</v>
      </c>
      <c r="G183" s="6" t="e">
        <f ca="1">_xll.BDP($A183,"PX_YEST_CLOSE",$A$1,$A$2)</f>
        <v>#NAME?</v>
      </c>
      <c r="H183" s="6">
        <v>19.840000152587891</v>
      </c>
      <c r="I183" s="6">
        <v>3.1549854278564449</v>
      </c>
      <c r="J183" s="6">
        <v>2.532000064849854</v>
      </c>
      <c r="K183" s="7" t="s">
        <v>25</v>
      </c>
      <c r="L183" s="6">
        <v>0</v>
      </c>
      <c r="M183" s="6" t="e">
        <f ca="1">_xll.BDP($A183,"PX_LAST",$A$1,$A$2)</f>
        <v>#NAME?</v>
      </c>
      <c r="N183" s="6">
        <v>15104030</v>
      </c>
      <c r="O183" s="6" t="e">
        <f ca="1">_xll.BDP($A183,"CHG_NET_YTD",$A$1,$A$2)</f>
        <v>#NAME?</v>
      </c>
      <c r="P183" s="6">
        <v>29.629631042480469</v>
      </c>
      <c r="Q183" s="6" t="e">
        <f ca="1">_xll.BDP($A183,"EQY_DVD_YLD_IND",$A$1,$A$2)</f>
        <v>#NAME?</v>
      </c>
      <c r="R183" s="9" t="e">
        <f ca="1">_xll.BDH(A183,"px_last","11/3/23","11/3/23")</f>
        <v>#NAME?</v>
      </c>
    </row>
    <row r="184" spans="1:18" s="4" customFormat="1" ht="14.5">
      <c r="A184" s="7" t="s">
        <v>395</v>
      </c>
      <c r="B184" s="7" t="s">
        <v>396</v>
      </c>
      <c r="C184" s="7" t="s">
        <v>316</v>
      </c>
      <c r="D184" s="6">
        <v>12</v>
      </c>
      <c r="E184" s="6">
        <v>2</v>
      </c>
      <c r="F184" s="6">
        <v>0</v>
      </c>
      <c r="G184" s="6" t="e">
        <f ca="1">_xll.BDP($A184,"PX_YEST_CLOSE",$A$1,$A$2)</f>
        <v>#NAME?</v>
      </c>
      <c r="H184" s="6">
        <v>25.339000701904297</v>
      </c>
      <c r="I184" s="6">
        <v>1.369862914085388</v>
      </c>
      <c r="J184" s="6">
        <v>1.2879999876022339</v>
      </c>
      <c r="K184" s="7" t="s">
        <v>25</v>
      </c>
      <c r="L184" s="6">
        <v>5.9999998658895007E-2</v>
      </c>
      <c r="M184" s="6" t="e">
        <f ca="1">_xll.BDP($A184,"PX_LAST",$A$1,$A$2)</f>
        <v>#NAME?</v>
      </c>
      <c r="N184" s="6">
        <v>15104030</v>
      </c>
      <c r="O184" s="6" t="e">
        <f ca="1">_xll.BDP($A184,"CHG_NET_YTD",$A$1,$A$2)</f>
        <v>#NAME?</v>
      </c>
      <c r="P184" s="6">
        <v>7.3529458045959473</v>
      </c>
      <c r="Q184" s="6" t="e">
        <f ca="1">_xll.BDP($A184,"EQY_DVD_YLD_IND",$A$1,$A$2)</f>
        <v>#NAME?</v>
      </c>
      <c r="R184" s="9" t="e">
        <f ca="1">_xll.BDH(A184,"px_last","11/3/23","11/3/23")</f>
        <v>#NAME?</v>
      </c>
    </row>
    <row r="185" spans="1:18" s="4" customFormat="1" ht="14.5">
      <c r="A185" s="7" t="s">
        <v>397</v>
      </c>
      <c r="B185" s="7" t="s">
        <v>398</v>
      </c>
      <c r="C185" s="7" t="s">
        <v>316</v>
      </c>
      <c r="D185" s="6">
        <v>10</v>
      </c>
      <c r="E185" s="6">
        <v>2</v>
      </c>
      <c r="F185" s="6">
        <v>0</v>
      </c>
      <c r="G185" s="6" t="e">
        <f ca="1">_xll.BDP($A185,"PX_YEST_CLOSE",$A$1,$A$2)</f>
        <v>#NAME?</v>
      </c>
      <c r="H185" s="6">
        <v>15.404000282287598</v>
      </c>
      <c r="I185" s="6"/>
      <c r="J185" s="6"/>
      <c r="K185" s="7" t="s">
        <v>59</v>
      </c>
      <c r="L185" s="6">
        <v>0</v>
      </c>
      <c r="M185" s="6" t="e">
        <f ca="1">_xll.BDP($A185,"PX_LAST",$A$1,$A$2)</f>
        <v>#NAME?</v>
      </c>
      <c r="N185" s="6">
        <v>15104020</v>
      </c>
      <c r="O185" s="6" t="e">
        <f ca="1">_xll.BDP($A185,"CHG_NET_YTD",$A$1,$A$2)</f>
        <v>#NAME?</v>
      </c>
      <c r="P185" s="6">
        <v>1.4018745422363281</v>
      </c>
      <c r="Q185" s="6" t="e">
        <f ca="1">_xll.BDP($A185,"EQY_DVD_YLD_IND",$A$1,$A$2)</f>
        <v>#NAME?</v>
      </c>
      <c r="R185" s="9" t="e">
        <f ca="1">_xll.BDH(A185,"px_last","11/3/23","11/3/23")</f>
        <v>#NAME?</v>
      </c>
    </row>
    <row r="186" spans="1:18" s="4" customFormat="1" ht="14.5">
      <c r="A186" s="7" t="s">
        <v>399</v>
      </c>
      <c r="B186" s="7" t="s">
        <v>400</v>
      </c>
      <c r="C186" s="7" t="s">
        <v>316</v>
      </c>
      <c r="D186" s="6">
        <v>11</v>
      </c>
      <c r="E186" s="6">
        <v>0</v>
      </c>
      <c r="F186" s="6">
        <v>0</v>
      </c>
      <c r="G186" s="6" t="e">
        <f ca="1">_xll.BDP($A186,"PX_YEST_CLOSE",$A$1,$A$2)</f>
        <v>#NAME?</v>
      </c>
      <c r="H186" s="6">
        <v>5.3889999389648438</v>
      </c>
      <c r="I186" s="6"/>
      <c r="J186" s="6">
        <v>0</v>
      </c>
      <c r="K186" s="7" t="s">
        <v>59</v>
      </c>
      <c r="L186" s="6">
        <v>0</v>
      </c>
      <c r="M186" s="6" t="e">
        <f ca="1">_xll.BDP($A186,"PX_LAST",$A$1,$A$2)</f>
        <v>#NAME?</v>
      </c>
      <c r="N186" s="6">
        <v>15104030</v>
      </c>
      <c r="O186" s="6" t="e">
        <f ca="1">_xll.BDP($A186,"CHG_NET_YTD",$A$1,$A$2)</f>
        <v>#NAME?</v>
      </c>
      <c r="P186" s="6">
        <v>-19.428573608398438</v>
      </c>
      <c r="Q186" s="6" t="e">
        <f ca="1">_xll.BDP($A186,"EQY_DVD_YLD_IND",$A$1,$A$2)</f>
        <v>#NAME?</v>
      </c>
      <c r="R186" s="9" t="e">
        <f ca="1">_xll.BDH(A186,"px_last","11/3/23","11/3/23")</f>
        <v>#NAME?</v>
      </c>
    </row>
    <row r="187" spans="1:18" s="4" customFormat="1" ht="14.5">
      <c r="A187" s="7" t="s">
        <v>401</v>
      </c>
      <c r="B187" s="7" t="s">
        <v>402</v>
      </c>
      <c r="C187" s="7" t="s">
        <v>316</v>
      </c>
      <c r="D187" s="6">
        <v>4</v>
      </c>
      <c r="E187" s="6">
        <v>7</v>
      </c>
      <c r="F187" s="6">
        <v>0</v>
      </c>
      <c r="G187" s="6" t="e">
        <f ca="1">_xll.BDP($A187,"PX_YEST_CLOSE",$A$1,$A$2)</f>
        <v>#NAME?</v>
      </c>
      <c r="H187" s="6">
        <v>26.181999206542969</v>
      </c>
      <c r="I187" s="6"/>
      <c r="J187" s="6">
        <v>0</v>
      </c>
      <c r="K187" s="7" t="s">
        <v>59</v>
      </c>
      <c r="L187" s="6">
        <v>0</v>
      </c>
      <c r="M187" s="6" t="e">
        <f ca="1">_xll.BDP($A187,"PX_LAST",$A$1,$A$2)</f>
        <v>#NAME?</v>
      </c>
      <c r="N187" s="6">
        <v>15104025</v>
      </c>
      <c r="O187" s="6" t="e">
        <f ca="1">_xll.BDP($A187,"CHG_NET_YTD",$A$1,$A$2)</f>
        <v>#NAME?</v>
      </c>
      <c r="P187" s="6">
        <v>-0.75106972455978405</v>
      </c>
      <c r="Q187" s="6" t="e">
        <f ca="1">_xll.BDP($A187,"EQY_DVD_YLD_IND",$A$1,$A$2)</f>
        <v>#NAME?</v>
      </c>
      <c r="R187" s="9" t="e">
        <f ca="1">_xll.BDH(A187,"px_last","11/3/23","11/3/23")</f>
        <v>#NAME?</v>
      </c>
    </row>
    <row r="188" spans="1:18" s="4" customFormat="1" ht="14.5">
      <c r="A188" s="7" t="s">
        <v>403</v>
      </c>
      <c r="B188" s="7" t="s">
        <v>404</v>
      </c>
      <c r="C188" s="7" t="s">
        <v>316</v>
      </c>
      <c r="D188" s="6">
        <v>2</v>
      </c>
      <c r="E188" s="6">
        <v>5</v>
      </c>
      <c r="F188" s="6">
        <v>0</v>
      </c>
      <c r="G188" s="6" t="e">
        <f ca="1">_xll.BDP($A188,"PX_YEST_CLOSE",$A$1,$A$2)</f>
        <v>#NAME?</v>
      </c>
      <c r="H188" s="6">
        <v>44.070999145507813</v>
      </c>
      <c r="I188" s="6">
        <v>4.3557167053222656</v>
      </c>
      <c r="J188" s="6">
        <v>4.2740001678466797</v>
      </c>
      <c r="K188" s="7" t="s">
        <v>25</v>
      </c>
      <c r="L188" s="6">
        <v>0.41999998688697804</v>
      </c>
      <c r="M188" s="6" t="e">
        <f ca="1">_xll.BDP($A188,"PX_LAST",$A$1,$A$2)</f>
        <v>#NAME?</v>
      </c>
      <c r="N188" s="6">
        <v>15104050</v>
      </c>
      <c r="O188" s="6" t="e">
        <f ca="1">_xll.BDP($A188,"CHG_NET_YTD",$A$1,$A$2)</f>
        <v>#NAME?</v>
      </c>
      <c r="P188" s="6">
        <v>-12.914881706237793</v>
      </c>
      <c r="Q188" s="6" t="e">
        <f ca="1">_xll.BDP($A188,"EQY_DVD_YLD_IND",$A$1,$A$2)</f>
        <v>#NAME?</v>
      </c>
      <c r="R188" s="9" t="e">
        <f ca="1">_xll.BDH(A188,"px_last","11/3/23","11/3/23")</f>
        <v>#NAME?</v>
      </c>
    </row>
    <row r="189" spans="1:18" s="4" customFormat="1" ht="14.5">
      <c r="A189" s="7" t="s">
        <v>405</v>
      </c>
      <c r="B189" s="7" t="s">
        <v>406</v>
      </c>
      <c r="C189" s="7" t="s">
        <v>316</v>
      </c>
      <c r="D189" s="6">
        <v>16</v>
      </c>
      <c r="E189" s="6">
        <v>6</v>
      </c>
      <c r="F189" s="6">
        <v>2</v>
      </c>
      <c r="G189" s="6" t="e">
        <f ca="1">_xll.BDP($A189,"PX_YEST_CLOSE",$A$1,$A$2)</f>
        <v>#NAME?</v>
      </c>
      <c r="H189" s="6">
        <v>101.39499664306641</v>
      </c>
      <c r="I189" s="6">
        <v>3.7722594738006592</v>
      </c>
      <c r="J189" s="6">
        <v>3.7720000743865971</v>
      </c>
      <c r="K189" s="7" t="s">
        <v>25</v>
      </c>
      <c r="L189" s="6">
        <v>0.71084656162738802</v>
      </c>
      <c r="M189" s="6" t="e">
        <f ca="1">_xll.BDP($A189,"PX_LAST",$A$1,$A$2)</f>
        <v>#NAME?</v>
      </c>
      <c r="N189" s="6">
        <v>15101030</v>
      </c>
      <c r="O189" s="6" t="e">
        <f ca="1">_xll.BDP($A189,"CHG_NET_YTD",$A$1,$A$2)</f>
        <v>#NAME?</v>
      </c>
      <c r="P189" s="6">
        <v>-22.235706329345703</v>
      </c>
      <c r="Q189" s="6" t="e">
        <f ca="1">_xll.BDP($A189,"EQY_DVD_YLD_IND",$A$1,$A$2)</f>
        <v>#NAME?</v>
      </c>
      <c r="R189" s="9" t="e">
        <f ca="1">_xll.BDH(A189,"px_last","11/3/23","11/3/23")</f>
        <v>#NAME?</v>
      </c>
    </row>
    <row r="190" spans="1:18" s="4" customFormat="1" ht="14.5">
      <c r="A190" s="7" t="s">
        <v>407</v>
      </c>
      <c r="B190" s="7" t="s">
        <v>408</v>
      </c>
      <c r="C190" s="7" t="s">
        <v>316</v>
      </c>
      <c r="D190" s="6">
        <v>13</v>
      </c>
      <c r="E190" s="6">
        <v>0</v>
      </c>
      <c r="F190" s="6">
        <v>0</v>
      </c>
      <c r="G190" s="6" t="e">
        <f ca="1">_xll.BDP($A190,"PX_YEST_CLOSE",$A$1,$A$2)</f>
        <v>#NAME?</v>
      </c>
      <c r="H190" s="6">
        <v>30.773000717163086</v>
      </c>
      <c r="I190" s="6"/>
      <c r="J190" s="6">
        <v>0</v>
      </c>
      <c r="K190" s="7" t="s">
        <v>59</v>
      </c>
      <c r="L190" s="6">
        <v>0</v>
      </c>
      <c r="M190" s="6" t="e">
        <f ca="1">_xll.BDP($A190,"PX_LAST",$A$1,$A$2)</f>
        <v>#NAME?</v>
      </c>
      <c r="N190" s="6">
        <v>15104020</v>
      </c>
      <c r="O190" s="6" t="e">
        <f ca="1">_xll.BDP($A190,"CHG_NET_YTD",$A$1,$A$2)</f>
        <v>#NAME?</v>
      </c>
      <c r="P190" s="6">
        <v>-17.039583206176758</v>
      </c>
      <c r="Q190" s="6" t="e">
        <f ca="1">_xll.BDP($A190,"EQY_DVD_YLD_IND",$A$1,$A$2)</f>
        <v>#NAME?</v>
      </c>
      <c r="R190" s="9" t="e">
        <f ca="1">_xll.BDH(A190,"px_last","11/3/23","11/3/23")</f>
        <v>#NAME?</v>
      </c>
    </row>
    <row r="191" spans="1:18" s="4" customFormat="1" ht="14.5">
      <c r="A191" s="7" t="s">
        <v>409</v>
      </c>
      <c r="B191" s="7" t="s">
        <v>410</v>
      </c>
      <c r="C191" s="7" t="s">
        <v>316</v>
      </c>
      <c r="D191" s="6">
        <v>8</v>
      </c>
      <c r="E191" s="6">
        <v>0</v>
      </c>
      <c r="F191" s="6">
        <v>0</v>
      </c>
      <c r="G191" s="6" t="e">
        <f ca="1">_xll.BDP($A191,"PX_YEST_CLOSE",$A$1,$A$2)</f>
        <v>#NAME?</v>
      </c>
      <c r="H191" s="6">
        <v>7.1069998741149902</v>
      </c>
      <c r="I191" s="6"/>
      <c r="J191" s="6">
        <v>0</v>
      </c>
      <c r="K191" s="7" t="s">
        <v>59</v>
      </c>
      <c r="L191" s="6">
        <v>0</v>
      </c>
      <c r="M191" s="6" t="e">
        <f ca="1">_xll.BDP($A191,"PX_LAST",$A$1,$A$2)</f>
        <v>#NAME?</v>
      </c>
      <c r="N191" s="6">
        <v>15104030</v>
      </c>
      <c r="O191" s="6" t="e">
        <f ca="1">_xll.BDP($A191,"CHG_NET_YTD",$A$1,$A$2)</f>
        <v>#NAME?</v>
      </c>
      <c r="P191" s="6">
        <v>-18.613138198852539</v>
      </c>
      <c r="Q191" s="6" t="e">
        <f ca="1">_xll.BDP($A191,"EQY_DVD_YLD_IND",$A$1,$A$2)</f>
        <v>#NAME?</v>
      </c>
      <c r="R191" s="9" t="e">
        <f ca="1">_xll.BDH(A191,"px_last","11/3/23","11/3/23")</f>
        <v>#NAME?</v>
      </c>
    </row>
    <row r="192" spans="1:18" s="4" customFormat="1" ht="14.5">
      <c r="A192" s="7" t="s">
        <v>411</v>
      </c>
      <c r="B192" s="7" t="s">
        <v>412</v>
      </c>
      <c r="C192" s="7" t="s">
        <v>316</v>
      </c>
      <c r="D192" s="6">
        <v>4</v>
      </c>
      <c r="E192" s="6">
        <v>0</v>
      </c>
      <c r="F192" s="6">
        <v>0</v>
      </c>
      <c r="G192" s="6" t="e">
        <f ca="1">_xll.BDP($A192,"PX_YEST_CLOSE",$A$1,$A$2)</f>
        <v>#NAME?</v>
      </c>
      <c r="H192" s="6">
        <v>12.875</v>
      </c>
      <c r="I192" s="6">
        <v>2.700493335723877</v>
      </c>
      <c r="J192" s="6">
        <v>0</v>
      </c>
      <c r="K192" s="7" t="s">
        <v>25</v>
      </c>
      <c r="L192" s="6">
        <v>0.20000000298023202</v>
      </c>
      <c r="M192" s="6" t="e">
        <f ca="1">_xll.BDP($A192,"PX_LAST",$A$1,$A$2)</f>
        <v>#NAME?</v>
      </c>
      <c r="N192" s="6">
        <v>15104050</v>
      </c>
      <c r="O192" s="6" t="e">
        <f ca="1">_xll.BDP($A192,"CHG_NET_YTD",$A$1,$A$2)</f>
        <v>#NAME?</v>
      </c>
      <c r="P192" s="6">
        <v>18.479530334472656</v>
      </c>
      <c r="Q192" s="6" t="e">
        <f ca="1">_xll.BDP($A192,"EQY_DVD_YLD_IND",$A$1,$A$2)</f>
        <v>#NAME?</v>
      </c>
      <c r="R192" s="9" t="e">
        <f ca="1">_xll.BDH(A192,"px_last","11/3/23","11/3/23")</f>
        <v>#NAME?</v>
      </c>
    </row>
    <row r="193" spans="1:18" s="4" customFormat="1" ht="14.5">
      <c r="A193" s="7" t="s">
        <v>413</v>
      </c>
      <c r="B193" s="7" t="s">
        <v>414</v>
      </c>
      <c r="C193" s="7" t="s">
        <v>316</v>
      </c>
      <c r="D193" s="6">
        <v>12</v>
      </c>
      <c r="E193" s="6">
        <v>0</v>
      </c>
      <c r="F193" s="6">
        <v>0</v>
      </c>
      <c r="G193" s="6" t="e">
        <f ca="1">_xll.BDP($A193,"PX_YEST_CLOSE",$A$1,$A$2)</f>
        <v>#NAME?</v>
      </c>
      <c r="H193" s="6">
        <v>7.8850002288818359</v>
      </c>
      <c r="I193" s="6"/>
      <c r="J193" s="6"/>
      <c r="K193" s="7" t="s">
        <v>59</v>
      </c>
      <c r="L193" s="6">
        <v>0</v>
      </c>
      <c r="M193" s="6" t="e">
        <f ca="1">_xll.BDP($A193,"PX_LAST",$A$1,$A$2)</f>
        <v>#NAME?</v>
      </c>
      <c r="N193" s="6">
        <v>15104025</v>
      </c>
      <c r="O193" s="6" t="e">
        <f ca="1">_xll.BDP($A193,"CHG_NET_YTD",$A$1,$A$2)</f>
        <v>#NAME?</v>
      </c>
      <c r="P193" s="6">
        <v>1.0121399164199829</v>
      </c>
      <c r="Q193" s="6" t="e">
        <f ca="1">_xll.BDP($A193,"EQY_DVD_YLD_IND",$A$1,$A$2)</f>
        <v>#NAME?</v>
      </c>
      <c r="R193" s="9" t="e">
        <f ca="1">_xll.BDH(A193,"px_last","11/3/23","11/3/23")</f>
        <v>#NAME?</v>
      </c>
    </row>
    <row r="194" spans="1:18" s="4" customFormat="1" ht="14.5">
      <c r="A194" s="7" t="s">
        <v>415</v>
      </c>
      <c r="B194" s="7" t="s">
        <v>416</v>
      </c>
      <c r="C194" s="7" t="s">
        <v>316</v>
      </c>
      <c r="D194" s="6">
        <v>15</v>
      </c>
      <c r="E194" s="6">
        <v>3</v>
      </c>
      <c r="F194" s="6">
        <v>0</v>
      </c>
      <c r="G194" s="6" t="e">
        <f ca="1">_xll.BDP($A194,"PX_YEST_CLOSE",$A$1,$A$2)</f>
        <v>#NAME?</v>
      </c>
      <c r="H194" s="6">
        <v>26.152999877929688</v>
      </c>
      <c r="I194" s="6"/>
      <c r="J194" s="6">
        <v>0</v>
      </c>
      <c r="K194" s="7" t="s">
        <v>59</v>
      </c>
      <c r="L194" s="6">
        <v>0</v>
      </c>
      <c r="M194" s="6" t="e">
        <f ca="1">_xll.BDP($A194,"PX_LAST",$A$1,$A$2)</f>
        <v>#NAME?</v>
      </c>
      <c r="N194" s="6">
        <v>15104020</v>
      </c>
      <c r="O194" s="6" t="e">
        <f ca="1">_xll.BDP($A194,"CHG_NET_YTD",$A$1,$A$2)</f>
        <v>#NAME?</v>
      </c>
      <c r="P194" s="6"/>
      <c r="Q194" s="6" t="e">
        <f ca="1">_xll.BDP($A194,"EQY_DVD_YLD_IND",$A$1,$A$2)</f>
        <v>#NAME?</v>
      </c>
      <c r="R194" s="9" t="e">
        <f ca="1">_xll.BDH(A194,"px_last","11/3/23","11/3/23")</f>
        <v>#NAME?</v>
      </c>
    </row>
    <row r="195" spans="1:18" s="4" customFormat="1" ht="14.5">
      <c r="A195" s="7" t="s">
        <v>417</v>
      </c>
      <c r="B195" s="7" t="s">
        <v>416</v>
      </c>
      <c r="C195" s="7" t="s">
        <v>316</v>
      </c>
      <c r="D195" s="6">
        <v>11</v>
      </c>
      <c r="E195" s="6">
        <v>2</v>
      </c>
      <c r="F195" s="6">
        <v>0</v>
      </c>
      <c r="G195" s="6" t="e">
        <f ca="1">_xll.BDP($A195,"PX_YEST_CLOSE",$A$1,$A$2)</f>
        <v>#NAME?</v>
      </c>
      <c r="H195" s="6">
        <v>23.312000274658203</v>
      </c>
      <c r="I195" s="6"/>
      <c r="J195" s="6">
        <v>0</v>
      </c>
      <c r="K195" s="7" t="s">
        <v>59</v>
      </c>
      <c r="L195" s="6"/>
      <c r="M195" s="6" t="e">
        <f ca="1">_xll.BDP($A195,"PX_LAST",$A$1,$A$2)</f>
        <v>#NAME?</v>
      </c>
      <c r="N195" s="6">
        <v>15104020</v>
      </c>
      <c r="O195" s="6" t="e">
        <f ca="1">_xll.BDP($A195,"CHG_NET_YTD",$A$1,$A$2)</f>
        <v>#NAME?</v>
      </c>
      <c r="P195" s="6"/>
      <c r="Q195" s="6" t="e">
        <f ca="1">_xll.BDP($A195,"EQY_DVD_YLD_IND",$A$1,$A$2)</f>
        <v>#NAME?</v>
      </c>
      <c r="R195" s="9" t="e">
        <f ca="1">_xll.BDH(A195,"px_last","11/3/23","11/3/23")</f>
        <v>#NAME?</v>
      </c>
    </row>
    <row r="196" spans="1:18" s="4" customFormat="1" ht="14.5">
      <c r="A196" s="7" t="s">
        <v>418</v>
      </c>
      <c r="B196" s="7" t="s">
        <v>419</v>
      </c>
      <c r="C196" s="7" t="s">
        <v>420</v>
      </c>
      <c r="D196" s="6">
        <v>3</v>
      </c>
      <c r="E196" s="6">
        <v>3</v>
      </c>
      <c r="F196" s="6">
        <v>0</v>
      </c>
      <c r="G196" s="6" t="e">
        <f ca="1">_xll.BDP($A196,"PX_YEST_CLOSE",$A$1,$A$2)</f>
        <v>#NAME?</v>
      </c>
      <c r="H196" s="6">
        <v>12.875</v>
      </c>
      <c r="I196" s="6">
        <v>6.4308681488037109</v>
      </c>
      <c r="J196" s="6">
        <v>6.5500001907348633</v>
      </c>
      <c r="K196" s="7" t="s">
        <v>92</v>
      </c>
      <c r="L196" s="6">
        <v>0.15000000596046401</v>
      </c>
      <c r="M196" s="6" t="e">
        <f ca="1">_xll.BDP($A196,"PX_LAST",$A$1,$A$2)</f>
        <v>#NAME?</v>
      </c>
      <c r="N196" s="6">
        <v>60101010</v>
      </c>
      <c r="O196" s="6" t="e">
        <f ca="1">_xll.BDP($A196,"CHG_NET_YTD",$A$1,$A$2)</f>
        <v>#NAME?</v>
      </c>
      <c r="P196" s="6">
        <v>-22.956232070922852</v>
      </c>
      <c r="Q196" s="6" t="e">
        <f ca="1">_xll.BDP($A196,"EQY_DVD_YLD_IND",$A$1,$A$2)</f>
        <v>#NAME?</v>
      </c>
      <c r="R196" s="9" t="e">
        <f ca="1">_xll.BDH(A196,"px_last","11/3/23","11/3/23")</f>
        <v>#NAME?</v>
      </c>
    </row>
    <row r="197" spans="1:18" s="4" customFormat="1" ht="14.5">
      <c r="A197" s="7" t="s">
        <v>421</v>
      </c>
      <c r="B197" s="7" t="s">
        <v>422</v>
      </c>
      <c r="C197" s="7" t="s">
        <v>420</v>
      </c>
      <c r="D197" s="6">
        <v>9</v>
      </c>
      <c r="E197" s="6">
        <v>2</v>
      </c>
      <c r="F197" s="6">
        <v>0</v>
      </c>
      <c r="G197" s="6" t="e">
        <f ca="1">_xll.BDP($A197,"PX_YEST_CLOSE",$A$1,$A$2)</f>
        <v>#NAME?</v>
      </c>
      <c r="H197" s="6">
        <v>74.726997375488281</v>
      </c>
      <c r="I197" s="6">
        <v>1.654411673545837</v>
      </c>
      <c r="J197" s="6">
        <v>1.6529999971389771</v>
      </c>
      <c r="K197" s="7" t="s">
        <v>92</v>
      </c>
      <c r="L197" s="6">
        <v>0.29300001263618503</v>
      </c>
      <c r="M197" s="6" t="e">
        <f ca="1">_xll.BDP($A197,"PX_LAST",$A$1,$A$2)</f>
        <v>#NAME?</v>
      </c>
      <c r="N197" s="6">
        <v>60106010</v>
      </c>
      <c r="O197" s="6" t="e">
        <f ca="1">_xll.BDP($A197,"CHG_NET_YTD",$A$1,$A$2)</f>
        <v>#NAME?</v>
      </c>
      <c r="P197" s="6">
        <v>43.071010589599609</v>
      </c>
      <c r="Q197" s="6" t="e">
        <f ca="1">_xll.BDP($A197,"EQY_DVD_YLD_IND",$A$1,$A$2)</f>
        <v>#NAME?</v>
      </c>
      <c r="R197" s="9" t="e">
        <f ca="1">_xll.BDH(A197,"px_last","11/3/23","11/3/23")</f>
        <v>#NAME?</v>
      </c>
    </row>
    <row r="198" spans="1:18" s="4" customFormat="1" ht="14.5">
      <c r="A198" s="7" t="s">
        <v>423</v>
      </c>
      <c r="B198" s="7" t="s">
        <v>424</v>
      </c>
      <c r="C198" s="7" t="s">
        <v>420</v>
      </c>
      <c r="D198" s="6">
        <v>12</v>
      </c>
      <c r="E198" s="6">
        <v>2</v>
      </c>
      <c r="F198" s="6">
        <v>0</v>
      </c>
      <c r="G198" s="6" t="e">
        <f ca="1">_xll.BDP($A198,"PX_YEST_CLOSE",$A$1,$A$2)</f>
        <v>#NAME?</v>
      </c>
      <c r="H198" s="6">
        <v>21.089000701904297</v>
      </c>
      <c r="I198" s="6">
        <v>4.0790209770202637</v>
      </c>
      <c r="J198" s="6">
        <v>4.2030000686645508</v>
      </c>
      <c r="K198" s="7" t="s">
        <v>92</v>
      </c>
      <c r="L198" s="6">
        <v>0.18000000715255701</v>
      </c>
      <c r="M198" s="6" t="e">
        <f ca="1">_xll.BDP($A198,"PX_LAST",$A$1,$A$2)</f>
        <v>#NAME?</v>
      </c>
      <c r="N198" s="6">
        <v>60106010</v>
      </c>
      <c r="O198" s="6" t="e">
        <f ca="1">_xll.BDP($A198,"CHG_NET_YTD",$A$1,$A$2)</f>
        <v>#NAME?</v>
      </c>
      <c r="P198" s="6">
        <v>5.8605847358703613</v>
      </c>
      <c r="Q198" s="6" t="e">
        <f ca="1">_xll.BDP($A198,"EQY_DVD_YLD_IND",$A$1,$A$2)</f>
        <v>#NAME?</v>
      </c>
      <c r="R198" s="9" t="e">
        <f ca="1">_xll.BDH(A198,"px_last","11/3/23","11/3/23")</f>
        <v>#NAME?</v>
      </c>
    </row>
    <row r="199" spans="1:18" s="4" customFormat="1" ht="14.5">
      <c r="A199" s="7" t="s">
        <v>425</v>
      </c>
      <c r="B199" s="7" t="s">
        <v>426</v>
      </c>
      <c r="C199" s="7" t="s">
        <v>420</v>
      </c>
      <c r="D199" s="6">
        <v>11</v>
      </c>
      <c r="E199" s="6">
        <v>0</v>
      </c>
      <c r="F199" s="6">
        <v>0</v>
      </c>
      <c r="G199" s="6" t="e">
        <f ca="1">_xll.BDP($A199,"PX_YEST_CLOSE",$A$1,$A$2)</f>
        <v>#NAME?</v>
      </c>
      <c r="H199" s="6">
        <v>90.5</v>
      </c>
      <c r="I199" s="6">
        <v>4.7071628570556641</v>
      </c>
      <c r="J199" s="6">
        <v>5.0310001373291016</v>
      </c>
      <c r="K199" s="7" t="s">
        <v>92</v>
      </c>
      <c r="L199" s="6">
        <v>0.80000001192092907</v>
      </c>
      <c r="M199" s="6" t="e">
        <f ca="1">_xll.BDP($A199,"PX_LAST",$A$1,$A$2)</f>
        <v>#NAME?</v>
      </c>
      <c r="N199" s="6">
        <v>60102510</v>
      </c>
      <c r="O199" s="6" t="e">
        <f ca="1">_xll.BDP($A199,"CHG_NET_YTD",$A$1,$A$2)</f>
        <v>#NAME?</v>
      </c>
      <c r="P199" s="6">
        <v>-1.5778864622116089</v>
      </c>
      <c r="Q199" s="6" t="e">
        <f ca="1">_xll.BDP($A199,"EQY_DVD_YLD_IND",$A$1,$A$2)</f>
        <v>#NAME?</v>
      </c>
      <c r="R199" s="9" t="e">
        <f ca="1">_xll.BDH(A199,"px_last","11/3/23","11/3/23")</f>
        <v>#NAME?</v>
      </c>
    </row>
    <row r="200" spans="1:18" s="4" customFormat="1" ht="14.5">
      <c r="A200" s="7" t="s">
        <v>427</v>
      </c>
      <c r="B200" s="7" t="s">
        <v>428</v>
      </c>
      <c r="C200" s="7" t="s">
        <v>420</v>
      </c>
      <c r="D200" s="6">
        <v>9</v>
      </c>
      <c r="E200" s="6">
        <v>2</v>
      </c>
      <c r="F200" s="6">
        <v>1</v>
      </c>
      <c r="G200" s="6" t="e">
        <f ca="1">_xll.BDP($A200,"PX_YEST_CLOSE",$A$1,$A$2)</f>
        <v>#NAME?</v>
      </c>
      <c r="H200" s="6">
        <v>14.22700023651123</v>
      </c>
      <c r="I200" s="6">
        <v>2.8662419319152832</v>
      </c>
      <c r="J200" s="6">
        <v>2.869999885559082</v>
      </c>
      <c r="K200" s="7" t="s">
        <v>92</v>
      </c>
      <c r="L200" s="6">
        <v>9.0000003576279006E-2</v>
      </c>
      <c r="M200" s="6" t="e">
        <f ca="1">_xll.BDP($A200,"PX_LAST",$A$1,$A$2)</f>
        <v>#NAME?</v>
      </c>
      <c r="N200" s="6">
        <v>60106010</v>
      </c>
      <c r="O200" s="6" t="e">
        <f ca="1">_xll.BDP($A200,"CHG_NET_YTD",$A$1,$A$2)</f>
        <v>#NAME?</v>
      </c>
      <c r="P200" s="6">
        <v>-1.8749982118606572</v>
      </c>
      <c r="Q200" s="6" t="e">
        <f ca="1">_xll.BDP($A200,"EQY_DVD_YLD_IND",$A$1,$A$2)</f>
        <v>#NAME?</v>
      </c>
      <c r="R200" s="9" t="e">
        <f ca="1">_xll.BDH(A200,"px_last","11/3/23","11/3/23")</f>
        <v>#NAME?</v>
      </c>
    </row>
    <row r="201" spans="1:18" s="4" customFormat="1" ht="14.5">
      <c r="A201" s="7" t="s">
        <v>429</v>
      </c>
      <c r="B201" s="7" t="s">
        <v>430</v>
      </c>
      <c r="C201" s="7" t="s">
        <v>420</v>
      </c>
      <c r="D201" s="6">
        <v>2</v>
      </c>
      <c r="E201" s="6">
        <v>5</v>
      </c>
      <c r="F201" s="6">
        <v>1</v>
      </c>
      <c r="G201" s="6" t="e">
        <f ca="1">_xll.BDP($A201,"PX_YEST_CLOSE",$A$1,$A$2)</f>
        <v>#NAME?</v>
      </c>
      <c r="H201" s="6">
        <v>27.562000274658203</v>
      </c>
      <c r="I201" s="6">
        <v>7.8258886337280273</v>
      </c>
      <c r="J201" s="6">
        <v>8.0469999313354492</v>
      </c>
      <c r="K201" s="7" t="s">
        <v>92</v>
      </c>
      <c r="L201" s="6">
        <v>0.46299999952316301</v>
      </c>
      <c r="M201" s="6" t="e">
        <f ca="1">_xll.BDP($A201,"PX_LAST",$A$1,$A$2)</f>
        <v>#NAME?</v>
      </c>
      <c r="N201" s="6">
        <v>60107010</v>
      </c>
      <c r="O201" s="6" t="e">
        <f ca="1">_xll.BDP($A201,"CHG_NET_YTD",$A$1,$A$2)</f>
        <v>#NAME?</v>
      </c>
      <c r="P201" s="6">
        <v>-11.725172996520996</v>
      </c>
      <c r="Q201" s="6" t="e">
        <f ca="1">_xll.BDP($A201,"EQY_DVD_YLD_IND",$A$1,$A$2)</f>
        <v>#NAME?</v>
      </c>
      <c r="R201" s="9" t="e">
        <f ca="1">_xll.BDH(A201,"px_last","11/3/23","11/3/23")</f>
        <v>#NAME?</v>
      </c>
    </row>
    <row r="202" spans="1:18" s="4" customFormat="1" ht="14.5">
      <c r="A202" s="7" t="s">
        <v>431</v>
      </c>
      <c r="B202" s="7" t="s">
        <v>432</v>
      </c>
      <c r="C202" s="7" t="s">
        <v>420</v>
      </c>
      <c r="D202" s="6">
        <v>10</v>
      </c>
      <c r="E202" s="6">
        <v>0</v>
      </c>
      <c r="F202" s="6">
        <v>0</v>
      </c>
      <c r="G202" s="6" t="e">
        <f ca="1">_xll.BDP($A202,"PX_YEST_CLOSE",$A$1,$A$2)</f>
        <v>#NAME?</v>
      </c>
      <c r="H202" s="6">
        <v>22.343999862670898</v>
      </c>
      <c r="I202" s="6">
        <v>5.8919806480407715</v>
      </c>
      <c r="J202" s="6">
        <v>5.9489998817443848</v>
      </c>
      <c r="K202" s="7" t="s">
        <v>92</v>
      </c>
      <c r="L202" s="6">
        <v>0.270000010728836</v>
      </c>
      <c r="M202" s="6" t="e">
        <f ca="1">_xll.BDP($A202,"PX_LAST",$A$1,$A$2)</f>
        <v>#NAME?</v>
      </c>
      <c r="N202" s="6">
        <v>60107010</v>
      </c>
      <c r="O202" s="6" t="e">
        <f ca="1">_xll.BDP($A202,"CHG_NET_YTD",$A$1,$A$2)</f>
        <v>#NAME?</v>
      </c>
      <c r="P202" s="6">
        <v>-13.251297950744629</v>
      </c>
      <c r="Q202" s="6" t="e">
        <f ca="1">_xll.BDP($A202,"EQY_DVD_YLD_IND",$A$1,$A$2)</f>
        <v>#NAME?</v>
      </c>
      <c r="R202" s="9" t="e">
        <f ca="1">_xll.BDH(A202,"px_last","11/3/23","11/3/23")</f>
        <v>#NAME?</v>
      </c>
    </row>
    <row r="203" spans="1:18" s="4" customFormat="1" ht="14.5">
      <c r="A203" s="7" t="s">
        <v>433</v>
      </c>
      <c r="B203" s="7" t="s">
        <v>434</v>
      </c>
      <c r="C203" s="7" t="s">
        <v>420</v>
      </c>
      <c r="D203" s="6">
        <v>9</v>
      </c>
      <c r="E203" s="6">
        <v>2</v>
      </c>
      <c r="F203" s="6">
        <v>0</v>
      </c>
      <c r="G203" s="6" t="e">
        <f ca="1">_xll.BDP($A203,"PX_YEST_CLOSE",$A$1,$A$2)</f>
        <v>#NAME?</v>
      </c>
      <c r="H203" s="6">
        <v>20.799999237060547</v>
      </c>
      <c r="I203" s="6">
        <v>10.146561622619629</v>
      </c>
      <c r="J203" s="6">
        <v>10.909999847412109</v>
      </c>
      <c r="K203" s="7" t="s">
        <v>92</v>
      </c>
      <c r="L203" s="6">
        <v>0.44999998807907104</v>
      </c>
      <c r="M203" s="6" t="e">
        <f ca="1">_xll.BDP($A203,"PX_LAST",$A$1,$A$2)</f>
        <v>#NAME?</v>
      </c>
      <c r="N203" s="6">
        <v>60104010</v>
      </c>
      <c r="O203" s="6" t="e">
        <f ca="1">_xll.BDP($A203,"CHG_NET_YTD",$A$1,$A$2)</f>
        <v>#NAME?</v>
      </c>
      <c r="P203" s="6">
        <v>-30.703126907348633</v>
      </c>
      <c r="Q203" s="6" t="e">
        <f ca="1">_xll.BDP($A203,"EQY_DVD_YLD_IND",$A$1,$A$2)</f>
        <v>#NAME?</v>
      </c>
      <c r="R203" s="9" t="e">
        <f ca="1">_xll.BDH(A203,"px_last","11/3/23","11/3/23")</f>
        <v>#NAME?</v>
      </c>
    </row>
    <row r="204" spans="1:18" s="4" customFormat="1" ht="14.5">
      <c r="A204" s="7" t="s">
        <v>435</v>
      </c>
      <c r="B204" s="7" t="s">
        <v>436</v>
      </c>
      <c r="C204" s="7" t="s">
        <v>420</v>
      </c>
      <c r="D204" s="6">
        <v>8</v>
      </c>
      <c r="E204" s="6">
        <v>1</v>
      </c>
      <c r="F204" s="6">
        <v>0</v>
      </c>
      <c r="G204" s="6" t="e">
        <f ca="1">_xll.BDP($A204,"PX_YEST_CLOSE",$A$1,$A$2)</f>
        <v>#NAME?</v>
      </c>
      <c r="H204" s="6">
        <v>157.99400329589844</v>
      </c>
      <c r="I204" s="6">
        <v>0.30278792977333102</v>
      </c>
      <c r="J204" s="6">
        <v>0.34790000319480902</v>
      </c>
      <c r="K204" s="7" t="s">
        <v>142</v>
      </c>
      <c r="L204" s="6">
        <v>0</v>
      </c>
      <c r="M204" s="6" t="e">
        <f ca="1">_xll.BDP($A204,"PX_LAST",$A$1,$A$2)</f>
        <v>#NAME?</v>
      </c>
      <c r="N204" s="6">
        <v>60201040</v>
      </c>
      <c r="O204" s="6" t="e">
        <f ca="1">_xll.BDP($A204,"CHG_NET_YTD",$A$1,$A$2)</f>
        <v>#NAME?</v>
      </c>
      <c r="P204" s="6">
        <v>5.5475168228149414</v>
      </c>
      <c r="Q204" s="6" t="e">
        <f ca="1">_xll.BDP($A204,"EQY_DVD_YLD_IND",$A$1,$A$2)</f>
        <v>#NAME?</v>
      </c>
      <c r="R204" s="9" t="e">
        <f ca="1">_xll.BDH(A204,"px_last","11/3/23","11/3/23")</f>
        <v>#NAME?</v>
      </c>
    </row>
    <row r="205" spans="1:18" s="4" customFormat="1" ht="14.5">
      <c r="A205" s="7" t="s">
        <v>437</v>
      </c>
      <c r="B205" s="7" t="s">
        <v>438</v>
      </c>
      <c r="C205" s="7" t="s">
        <v>420</v>
      </c>
      <c r="D205" s="6">
        <v>6</v>
      </c>
      <c r="E205" s="6">
        <v>2</v>
      </c>
      <c r="F205" s="6">
        <v>0</v>
      </c>
      <c r="G205" s="6" t="e">
        <f ca="1">_xll.BDP($A205,"PX_YEST_CLOSE",$A$1,$A$2)</f>
        <v>#NAME?</v>
      </c>
      <c r="H205" s="6">
        <v>5.7690000534057617</v>
      </c>
      <c r="I205" s="6">
        <v>0.24126581847667702</v>
      </c>
      <c r="J205" s="6">
        <v>0.26089999079704301</v>
      </c>
      <c r="K205" s="7" t="s">
        <v>25</v>
      </c>
      <c r="L205" s="6">
        <v>2.845000009984E-3</v>
      </c>
      <c r="M205" s="6" t="e">
        <f ca="1">_xll.BDP($A205,"PX_LAST",$A$1,$A$2)</f>
        <v>#NAME?</v>
      </c>
      <c r="N205" s="6">
        <v>60201020</v>
      </c>
      <c r="O205" s="6" t="e">
        <f ca="1">_xll.BDP($A205,"CHG_NET_YTD",$A$1,$A$2)</f>
        <v>#NAME?</v>
      </c>
      <c r="P205" s="6">
        <v>-21.262462615966797</v>
      </c>
      <c r="Q205" s="6" t="e">
        <f ca="1">_xll.BDP($A205,"EQY_DVD_YLD_IND",$A$1,$A$2)</f>
        <v>#NAME?</v>
      </c>
      <c r="R205" s="9" t="e">
        <f ca="1">_xll.BDH(A205,"px_last","11/3/23","11/3/23")</f>
        <v>#NAME?</v>
      </c>
    </row>
    <row r="206" spans="1:18" s="4" customFormat="1" ht="14.5">
      <c r="A206" s="7" t="s">
        <v>439</v>
      </c>
      <c r="B206" s="7" t="s">
        <v>440</v>
      </c>
      <c r="C206" s="7" t="s">
        <v>420</v>
      </c>
      <c r="D206" s="6">
        <v>11</v>
      </c>
      <c r="E206" s="6">
        <v>3</v>
      </c>
      <c r="F206" s="6">
        <v>0</v>
      </c>
      <c r="G206" s="6" t="e">
        <f ca="1">_xll.BDP($A206,"PX_YEST_CLOSE",$A$1,$A$2)</f>
        <v>#NAME?</v>
      </c>
      <c r="H206" s="6">
        <v>13.480999946594238</v>
      </c>
      <c r="I206" s="6">
        <v>3.1410841941833501</v>
      </c>
      <c r="J206" s="6">
        <v>3.523999929428101</v>
      </c>
      <c r="K206" s="7" t="s">
        <v>25</v>
      </c>
      <c r="L206" s="6">
        <v>7.7883468528161012E-2</v>
      </c>
      <c r="M206" s="6" t="e">
        <f ca="1">_xll.BDP($A206,"PX_LAST",$A$1,$A$2)</f>
        <v>#NAME?</v>
      </c>
      <c r="N206" s="6">
        <v>60201020</v>
      </c>
      <c r="O206" s="6" t="e">
        <f ca="1">_xll.BDP($A206,"CHG_NET_YTD",$A$1,$A$2)</f>
        <v>#NAME?</v>
      </c>
      <c r="P206" s="6">
        <v>-4.5976967811584473</v>
      </c>
      <c r="Q206" s="6" t="e">
        <f ca="1">_xll.BDP($A206,"EQY_DVD_YLD_IND",$A$1,$A$2)</f>
        <v>#NAME?</v>
      </c>
      <c r="R206" s="9" t="e">
        <f ca="1">_xll.BDH(A206,"px_last","11/3/23","11/3/23")</f>
        <v>#NAME?</v>
      </c>
    </row>
    <row r="207" spans="1:18" s="4" customFormat="1" ht="14.5">
      <c r="A207" s="7" t="s">
        <v>441</v>
      </c>
      <c r="B207" s="7" t="s">
        <v>442</v>
      </c>
      <c r="C207" s="7" t="s">
        <v>420</v>
      </c>
      <c r="D207" s="6">
        <v>1</v>
      </c>
      <c r="E207" s="6">
        <v>6</v>
      </c>
      <c r="F207" s="6">
        <v>0</v>
      </c>
      <c r="G207" s="6" t="e">
        <f ca="1">_xll.BDP($A207,"PX_YEST_CLOSE",$A$1,$A$2)</f>
        <v>#NAME?</v>
      </c>
      <c r="H207" s="6">
        <v>6.6069998741149902</v>
      </c>
      <c r="I207" s="6">
        <v>7.7419352531433114</v>
      </c>
      <c r="J207" s="6">
        <v>14.800000190734863</v>
      </c>
      <c r="K207" s="7" t="s">
        <v>92</v>
      </c>
      <c r="L207" s="6">
        <v>0.20000000298023202</v>
      </c>
      <c r="M207" s="6" t="e">
        <f ca="1">_xll.BDP($A207,"PX_LAST",$A$1,$A$2)</f>
        <v>#NAME?</v>
      </c>
      <c r="N207" s="6">
        <v>60105010</v>
      </c>
      <c r="O207" s="6" t="e">
        <f ca="1">_xll.BDP($A207,"CHG_NET_YTD",$A$1,$A$2)</f>
        <v>#NAME?</v>
      </c>
      <c r="P207" s="6">
        <v>-51.052631378173828</v>
      </c>
      <c r="Q207" s="6" t="e">
        <f ca="1">_xll.BDP($A207,"EQY_DVD_YLD_IND",$A$1,$A$2)</f>
        <v>#NAME?</v>
      </c>
      <c r="R207" s="9" t="e">
        <f ca="1">_xll.BDH(A207,"px_last","11/3/23","11/3/23")</f>
        <v>#NAME?</v>
      </c>
    </row>
    <row r="208" spans="1:18" s="4" customFormat="1" ht="14.5">
      <c r="A208" s="7" t="s">
        <v>443</v>
      </c>
      <c r="B208" s="7" t="s">
        <v>444</v>
      </c>
      <c r="C208" s="7" t="s">
        <v>420</v>
      </c>
      <c r="D208" s="6">
        <v>4</v>
      </c>
      <c r="E208" s="6">
        <v>3</v>
      </c>
      <c r="F208" s="6">
        <v>0</v>
      </c>
      <c r="G208" s="6" t="e">
        <f ca="1">_xll.BDP($A208,"PX_YEST_CLOSE",$A$1,$A$2)</f>
        <v>#NAME?</v>
      </c>
      <c r="H208" s="6">
        <v>14.75</v>
      </c>
      <c r="I208" s="6">
        <v>5.5886735916137704</v>
      </c>
      <c r="J208" s="6">
        <v>5.7300000190734863</v>
      </c>
      <c r="K208" s="7" t="s">
        <v>92</v>
      </c>
      <c r="L208" s="6">
        <v>0.187999993562698</v>
      </c>
      <c r="M208" s="6" t="e">
        <f ca="1">_xll.BDP($A208,"PX_LAST",$A$1,$A$2)</f>
        <v>#NAME?</v>
      </c>
      <c r="N208" s="6">
        <v>60107010</v>
      </c>
      <c r="O208" s="6" t="e">
        <f ca="1">_xll.BDP($A208,"CHG_NET_YTD",$A$1,$A$2)</f>
        <v>#NAME?</v>
      </c>
      <c r="P208" s="6">
        <v>-9.0785913467407227</v>
      </c>
      <c r="Q208" s="6" t="e">
        <f ca="1">_xll.BDP($A208,"EQY_DVD_YLD_IND",$A$1,$A$2)</f>
        <v>#NAME?</v>
      </c>
      <c r="R208" s="9" t="e">
        <f ca="1">_xll.BDH(A208,"px_last","11/3/23","11/3/23")</f>
        <v>#NAME?</v>
      </c>
    </row>
    <row r="209" spans="1:18" s="4" customFormat="1" ht="14.5">
      <c r="A209" s="7" t="s">
        <v>445</v>
      </c>
      <c r="B209" s="7" t="s">
        <v>446</v>
      </c>
      <c r="C209" s="7" t="s">
        <v>420</v>
      </c>
      <c r="D209" s="6">
        <v>1</v>
      </c>
      <c r="E209" s="6">
        <v>4</v>
      </c>
      <c r="F209" s="6">
        <v>0</v>
      </c>
      <c r="G209" s="6" t="e">
        <f ca="1">_xll.BDP($A209,"PX_YEST_CLOSE",$A$1,$A$2)</f>
        <v>#NAME?</v>
      </c>
      <c r="H209" s="6">
        <v>16.299999237060547</v>
      </c>
      <c r="I209" s="6">
        <v>6.4851984977722168</v>
      </c>
      <c r="J209" s="6">
        <v>6.4739999771118164</v>
      </c>
      <c r="K209" s="7" t="s">
        <v>92</v>
      </c>
      <c r="L209" s="6">
        <v>0.216999992728233</v>
      </c>
      <c r="M209" s="6" t="e">
        <f ca="1">_xll.BDP($A209,"PX_LAST",$A$1,$A$2)</f>
        <v>#NAME?</v>
      </c>
      <c r="N209" s="6">
        <v>60107010</v>
      </c>
      <c r="O209" s="6" t="e">
        <f ca="1">_xll.BDP($A209,"CHG_NET_YTD",$A$1,$A$2)</f>
        <v>#NAME?</v>
      </c>
      <c r="P209" s="6">
        <v>-11.160999298095703</v>
      </c>
      <c r="Q209" s="6" t="e">
        <f ca="1">_xll.BDP($A209,"EQY_DVD_YLD_IND",$A$1,$A$2)</f>
        <v>#NAME?</v>
      </c>
      <c r="R209" s="9" t="e">
        <f ca="1">_xll.BDH(A209,"px_last","11/3/23","11/3/23")</f>
        <v>#NAME?</v>
      </c>
    </row>
    <row r="210" spans="1:18" s="4" customFormat="1" ht="14.5">
      <c r="A210" s="7" t="s">
        <v>447</v>
      </c>
      <c r="B210" s="7" t="s">
        <v>448</v>
      </c>
      <c r="C210" s="7" t="s">
        <v>420</v>
      </c>
      <c r="D210" s="6">
        <v>7</v>
      </c>
      <c r="E210" s="6">
        <v>2</v>
      </c>
      <c r="F210" s="6">
        <v>0</v>
      </c>
      <c r="G210" s="6" t="e">
        <f ca="1">_xll.BDP($A210,"PX_YEST_CLOSE",$A$1,$A$2)</f>
        <v>#NAME?</v>
      </c>
      <c r="H210" s="6">
        <v>65.111000061035156</v>
      </c>
      <c r="I210" s="6">
        <v>1.2111425399780269</v>
      </c>
      <c r="J210" s="6">
        <v>1.26800000667572</v>
      </c>
      <c r="K210" s="7" t="s">
        <v>25</v>
      </c>
      <c r="L210" s="6">
        <v>0.15000000596046401</v>
      </c>
      <c r="M210" s="6" t="e">
        <f ca="1">_xll.BDP($A210,"PX_LAST",$A$1,$A$2)</f>
        <v>#NAME?</v>
      </c>
      <c r="N210" s="6">
        <v>60201040</v>
      </c>
      <c r="O210" s="6" t="e">
        <f ca="1">_xll.BDP($A210,"CHG_NET_YTD",$A$1,$A$2)</f>
        <v>#NAME?</v>
      </c>
      <c r="P210" s="6">
        <v>-8.3271646499633789</v>
      </c>
      <c r="Q210" s="6" t="e">
        <f ca="1">_xll.BDP($A210,"EQY_DVD_YLD_IND",$A$1,$A$2)</f>
        <v>#NAME?</v>
      </c>
      <c r="R210" s="9" t="e">
        <f ca="1">_xll.BDH(A210,"px_last","11/3/23","11/3/23")</f>
        <v>#NAME?</v>
      </c>
    </row>
    <row r="211" spans="1:18" s="4" customFormat="1" ht="14.5">
      <c r="A211" s="7" t="s">
        <v>449</v>
      </c>
      <c r="B211" s="7" t="s">
        <v>450</v>
      </c>
      <c r="C211" s="7" t="s">
        <v>420</v>
      </c>
      <c r="D211" s="6">
        <v>5</v>
      </c>
      <c r="E211" s="6">
        <v>2</v>
      </c>
      <c r="F211" s="6">
        <v>0</v>
      </c>
      <c r="G211" s="6" t="e">
        <f ca="1">_xll.BDP($A211,"PX_YEST_CLOSE",$A$1,$A$2)</f>
        <v>#NAME?</v>
      </c>
      <c r="H211" s="6">
        <v>15.678999900817871</v>
      </c>
      <c r="I211" s="6">
        <v>6.5252199172973633</v>
      </c>
      <c r="J211" s="6">
        <v>6.7069997787475586</v>
      </c>
      <c r="K211" s="7" t="s">
        <v>92</v>
      </c>
      <c r="L211" s="6">
        <v>0.21999999880790702</v>
      </c>
      <c r="M211" s="6" t="e">
        <f ca="1">_xll.BDP($A211,"PX_LAST",$A$1,$A$2)</f>
        <v>#NAME?</v>
      </c>
      <c r="N211" s="6">
        <v>60107010</v>
      </c>
      <c r="O211" s="6" t="e">
        <f ca="1">_xll.BDP($A211,"CHG_NET_YTD",$A$1,$A$2)</f>
        <v>#NAME?</v>
      </c>
      <c r="P211" s="6">
        <v>-13.99747371673584</v>
      </c>
      <c r="Q211" s="6" t="e">
        <f ca="1">_xll.BDP($A211,"EQY_DVD_YLD_IND",$A$1,$A$2)</f>
        <v>#NAME?</v>
      </c>
      <c r="R211" s="9" t="e">
        <f ca="1">_xll.BDH(A211,"px_last","11/3/23","11/3/23")</f>
        <v>#NAME?</v>
      </c>
    </row>
    <row r="212" spans="1:18" s="4" customFormat="1" ht="14.5">
      <c r="A212" s="7" t="s">
        <v>451</v>
      </c>
      <c r="B212" s="7" t="s">
        <v>452</v>
      </c>
      <c r="C212" s="7" t="s">
        <v>420</v>
      </c>
      <c r="D212" s="6">
        <v>6</v>
      </c>
      <c r="E212" s="6">
        <v>1</v>
      </c>
      <c r="F212" s="6">
        <v>0</v>
      </c>
      <c r="G212" s="6" t="e">
        <f ca="1">_xll.BDP($A212,"PX_YEST_CLOSE",$A$1,$A$2)</f>
        <v>#NAME?</v>
      </c>
      <c r="H212" s="6">
        <v>228.80900573730469</v>
      </c>
      <c r="I212" s="6">
        <v>0.60416662693023704</v>
      </c>
      <c r="J212" s="6">
        <v>0.61260002851486206</v>
      </c>
      <c r="K212" s="7" t="s">
        <v>25</v>
      </c>
      <c r="L212" s="6">
        <v>0.301774492005706</v>
      </c>
      <c r="M212" s="6" t="e">
        <f ca="1">_xll.BDP($A212,"PX_LAST",$A$1,$A$2)</f>
        <v>#NAME?</v>
      </c>
      <c r="N212" s="6">
        <v>60201040</v>
      </c>
      <c r="O212" s="6" t="e">
        <f ca="1">_xll.BDP($A212,"CHG_NET_YTD",$A$1,$A$2)</f>
        <v>#NAME?</v>
      </c>
      <c r="P212" s="6">
        <v>21.150718688964844</v>
      </c>
      <c r="Q212" s="6" t="e">
        <f ca="1">_xll.BDP($A212,"EQY_DVD_YLD_IND",$A$1,$A$2)</f>
        <v>#NAME?</v>
      </c>
      <c r="R212" s="9" t="e">
        <f ca="1">_xll.BDH(A212,"px_last","11/3/23","11/3/23")</f>
        <v>#NAME?</v>
      </c>
    </row>
    <row r="213" spans="1:18" s="4" customFormat="1" ht="14.5">
      <c r="A213" s="7" t="s">
        <v>453</v>
      </c>
      <c r="B213" s="7" t="s">
        <v>454</v>
      </c>
      <c r="C213" s="7" t="s">
        <v>420</v>
      </c>
      <c r="D213" s="6">
        <v>7</v>
      </c>
      <c r="E213" s="6">
        <v>2</v>
      </c>
      <c r="F213" s="6">
        <v>0</v>
      </c>
      <c r="G213" s="6" t="e">
        <f ca="1">_xll.BDP($A213,"PX_YEST_CLOSE",$A$1,$A$2)</f>
        <v>#NAME?</v>
      </c>
      <c r="H213" s="6">
        <v>16.187999725341797</v>
      </c>
      <c r="I213" s="6">
        <v>6.0167131423950204</v>
      </c>
      <c r="J213" s="6">
        <v>6.125</v>
      </c>
      <c r="K213" s="7" t="s">
        <v>92</v>
      </c>
      <c r="L213" s="6">
        <v>0.21600000560283703</v>
      </c>
      <c r="M213" s="6" t="e">
        <f ca="1">_xll.BDP($A213,"PX_LAST",$A$1,$A$2)</f>
        <v>#NAME?</v>
      </c>
      <c r="N213" s="6">
        <v>60107010</v>
      </c>
      <c r="O213" s="6" t="e">
        <f ca="1">_xll.BDP($A213,"CHG_NET_YTD",$A$1,$A$2)</f>
        <v>#NAME?</v>
      </c>
      <c r="P213" s="6">
        <v>-14.574657440185547</v>
      </c>
      <c r="Q213" s="6" t="e">
        <f ca="1">_xll.BDP($A213,"EQY_DVD_YLD_IND",$A$1,$A$2)</f>
        <v>#NAME?</v>
      </c>
      <c r="R213" s="9" t="e">
        <f ca="1">_xll.BDH(A213,"px_last","11/3/23","11/3/23")</f>
        <v>#NAME?</v>
      </c>
    </row>
    <row r="214" spans="1:18" s="4" customFormat="1" ht="14.5">
      <c r="A214" s="7" t="s">
        <v>455</v>
      </c>
      <c r="B214" s="7" t="s">
        <v>456</v>
      </c>
      <c r="C214" s="7" t="s">
        <v>420</v>
      </c>
      <c r="D214" s="6">
        <v>13</v>
      </c>
      <c r="E214" s="6">
        <v>1</v>
      </c>
      <c r="F214" s="6">
        <v>1</v>
      </c>
      <c r="G214" s="6" t="e">
        <f ca="1">_xll.BDP($A214,"PX_YEST_CLOSE",$A$1,$A$2)</f>
        <v>#NAME?</v>
      </c>
      <c r="H214" s="6">
        <v>55.632999420166016</v>
      </c>
      <c r="I214" s="6">
        <v>3.1695737838745122</v>
      </c>
      <c r="J214" s="6">
        <v>3.342000007629395</v>
      </c>
      <c r="K214" s="7" t="s">
        <v>92</v>
      </c>
      <c r="L214" s="6">
        <v>0.36300000548362704</v>
      </c>
      <c r="M214" s="6" t="e">
        <f ca="1">_xll.BDP($A214,"PX_LAST",$A$1,$A$2)</f>
        <v>#NAME?</v>
      </c>
      <c r="N214" s="6">
        <v>60106010</v>
      </c>
      <c r="O214" s="6" t="e">
        <f ca="1">_xll.BDP($A214,"CHG_NET_YTD",$A$1,$A$2)</f>
        <v>#NAME?</v>
      </c>
      <c r="P214" s="6">
        <v>7.1930637359619141</v>
      </c>
      <c r="Q214" s="6" t="e">
        <f ca="1">_xll.BDP($A214,"EQY_DVD_YLD_IND",$A$1,$A$2)</f>
        <v>#NAME?</v>
      </c>
      <c r="R214" s="9" t="e">
        <f ca="1">_xll.BDH(A214,"px_last","11/3/23","11/3/23")</f>
        <v>#NAME?</v>
      </c>
    </row>
    <row r="215" spans="1:18" s="4" customFormat="1" ht="14.5">
      <c r="A215" s="7" t="s">
        <v>457</v>
      </c>
      <c r="B215" s="7" t="s">
        <v>458</v>
      </c>
      <c r="C215" s="7" t="s">
        <v>420</v>
      </c>
      <c r="D215" s="6">
        <v>12</v>
      </c>
      <c r="E215" s="6">
        <v>0</v>
      </c>
      <c r="F215" s="6">
        <v>0</v>
      </c>
      <c r="G215" s="6" t="e">
        <f ca="1">_xll.BDP($A215,"PX_YEST_CLOSE",$A$1,$A$2)</f>
        <v>#NAME?</v>
      </c>
      <c r="H215" s="6">
        <v>16.399999618530273</v>
      </c>
      <c r="I215" s="6">
        <v>5.4812841415405273</v>
      </c>
      <c r="J215" s="6">
        <v>5.6409997940063477</v>
      </c>
      <c r="K215" s="7" t="s">
        <v>92</v>
      </c>
      <c r="L215" s="6">
        <v>0.17000000178813901</v>
      </c>
      <c r="M215" s="6" t="e">
        <f ca="1">_xll.BDP($A215,"PX_LAST",$A$1,$A$2)</f>
        <v>#NAME?</v>
      </c>
      <c r="N215" s="6">
        <v>60102510</v>
      </c>
      <c r="O215" s="6" t="e">
        <f ca="1">_xll.BDP($A215,"CHG_NET_YTD",$A$1,$A$2)</f>
        <v>#NAME?</v>
      </c>
      <c r="P215" s="6">
        <v>9.238673210144043</v>
      </c>
      <c r="Q215" s="6" t="e">
        <f ca="1">_xll.BDP($A215,"EQY_DVD_YLD_IND",$A$1,$A$2)</f>
        <v>#NAME?</v>
      </c>
      <c r="R215" s="9" t="e">
        <f ca="1">_xll.BDH(A215,"px_last","11/3/23","11/3/23")</f>
        <v>#NAME?</v>
      </c>
    </row>
    <row r="216" spans="1:18" s="4" customFormat="1" ht="14.5">
      <c r="A216" s="7" t="s">
        <v>459</v>
      </c>
      <c r="B216" s="7" t="s">
        <v>460</v>
      </c>
      <c r="C216" s="7" t="s">
        <v>420</v>
      </c>
      <c r="D216" s="6">
        <v>8</v>
      </c>
      <c r="E216" s="6">
        <v>1</v>
      </c>
      <c r="F216" s="6">
        <v>0</v>
      </c>
      <c r="G216" s="6" t="e">
        <f ca="1">_xll.BDP($A216,"PX_YEST_CLOSE",$A$1,$A$2)</f>
        <v>#NAME?</v>
      </c>
      <c r="H216" s="6">
        <v>16.527999877929688</v>
      </c>
      <c r="I216" s="6">
        <v>6.0264706611633301</v>
      </c>
      <c r="J216" s="6">
        <v>0</v>
      </c>
      <c r="K216" s="7" t="s">
        <v>92</v>
      </c>
      <c r="L216" s="6">
        <v>6.8300001323223003E-2</v>
      </c>
      <c r="M216" s="6" t="e">
        <f ca="1">_xll.BDP($A216,"PX_LAST",$A$1,$A$2)</f>
        <v>#NAME?</v>
      </c>
      <c r="N216" s="6">
        <v>60107010</v>
      </c>
      <c r="O216" s="6" t="e">
        <f ca="1">_xll.BDP($A216,"CHG_NET_YTD",$A$1,$A$2)</f>
        <v>#NAME?</v>
      </c>
      <c r="P216" s="6">
        <v>-7.1038246154785156</v>
      </c>
      <c r="Q216" s="6" t="e">
        <f ca="1">_xll.BDP($A216,"EQY_DVD_YLD_IND",$A$1,$A$2)</f>
        <v>#NAME?</v>
      </c>
      <c r="R216" s="9" t="e">
        <f ca="1">_xll.BDH(A216,"px_last","11/3/23","11/3/23")</f>
        <v>#NAME?</v>
      </c>
    </row>
    <row r="217" spans="1:18" s="4" customFormat="1" ht="14.5">
      <c r="A217" s="7" t="s">
        <v>461</v>
      </c>
      <c r="B217" s="7" t="s">
        <v>462</v>
      </c>
      <c r="C217" s="7" t="s">
        <v>463</v>
      </c>
      <c r="D217" s="6">
        <v>8</v>
      </c>
      <c r="E217" s="6">
        <v>7</v>
      </c>
      <c r="F217" s="6">
        <v>1</v>
      </c>
      <c r="G217" s="6" t="e">
        <f ca="1">_xll.BDP($A217,"PX_YEST_CLOSE",$A$1,$A$2)</f>
        <v>#NAME?</v>
      </c>
      <c r="H217" s="6">
        <v>56.416999816894531</v>
      </c>
      <c r="I217" s="6">
        <v>5.9199666976928711</v>
      </c>
      <c r="J217" s="6">
        <v>5.7690000534057617</v>
      </c>
      <c r="K217" s="7" t="s">
        <v>25</v>
      </c>
      <c r="L217" s="6">
        <v>0.6899999976158141</v>
      </c>
      <c r="M217" s="6" t="e">
        <f ca="1">_xll.BDP($A217,"PX_LAST",$A$1,$A$2)</f>
        <v>#NAME?</v>
      </c>
      <c r="N217" s="6">
        <v>55101010</v>
      </c>
      <c r="O217" s="6" t="e">
        <f ca="1">_xll.BDP($A217,"CHG_NET_YTD",$A$1,$A$2)</f>
        <v>#NAME?</v>
      </c>
      <c r="P217" s="6">
        <v>-6.3188414573669434</v>
      </c>
      <c r="Q217" s="6" t="e">
        <f ca="1">_xll.BDP($A217,"EQY_DVD_YLD_IND",$A$1,$A$2)</f>
        <v>#NAME?</v>
      </c>
      <c r="R217" s="9" t="e">
        <f ca="1">_xll.BDH(A217,"px_last","11/3/23","11/3/23")</f>
        <v>#NAME?</v>
      </c>
    </row>
    <row r="218" spans="1:18" s="4" customFormat="1" ht="14.5">
      <c r="A218" s="7" t="s">
        <v>464</v>
      </c>
      <c r="B218" s="7" t="s">
        <v>465</v>
      </c>
      <c r="C218" s="7" t="s">
        <v>463</v>
      </c>
      <c r="D218" s="6">
        <v>4</v>
      </c>
      <c r="E218" s="6">
        <v>9</v>
      </c>
      <c r="F218" s="6">
        <v>4</v>
      </c>
      <c r="G218" s="6" t="e">
        <f ca="1">_xll.BDP($A218,"PX_YEST_CLOSE",$A$1,$A$2)</f>
        <v>#NAME?</v>
      </c>
      <c r="H218" s="6">
        <v>56.472999572753906</v>
      </c>
      <c r="I218" s="6">
        <v>4.1512751579284668</v>
      </c>
      <c r="J218" s="6">
        <v>3.9860000610351563</v>
      </c>
      <c r="K218" s="7" t="s">
        <v>25</v>
      </c>
      <c r="L218" s="6">
        <v>0.5649999976158141</v>
      </c>
      <c r="M218" s="6" t="e">
        <f ca="1">_xll.BDP($A218,"PX_LAST",$A$1,$A$2)</f>
        <v>#NAME?</v>
      </c>
      <c r="N218" s="6">
        <v>55101010</v>
      </c>
      <c r="O218" s="6" t="e">
        <f ca="1">_xll.BDP($A218,"CHG_NET_YTD",$A$1,$A$2)</f>
        <v>#NAME?</v>
      </c>
      <c r="P218" s="6">
        <v>4.9280142784118652</v>
      </c>
      <c r="Q218" s="6" t="e">
        <f ca="1">_xll.BDP($A218,"EQY_DVD_YLD_IND",$A$1,$A$2)</f>
        <v>#NAME?</v>
      </c>
      <c r="R218" s="9" t="e">
        <f ca="1">_xll.BDH(A218,"px_last","11/3/23","11/3/23")</f>
        <v>#NAME?</v>
      </c>
    </row>
    <row r="219" spans="1:18" s="4" customFormat="1" ht="14.5">
      <c r="A219" s="7" t="s">
        <v>466</v>
      </c>
      <c r="B219" s="7" t="s">
        <v>467</v>
      </c>
      <c r="C219" s="7" t="s">
        <v>463</v>
      </c>
      <c r="D219" s="6">
        <v>9</v>
      </c>
      <c r="E219" s="6">
        <v>2</v>
      </c>
      <c r="F219" s="6">
        <v>0</v>
      </c>
      <c r="G219" s="6" t="e">
        <f ca="1">_xll.BDP($A219,"PX_YEST_CLOSE",$A$1,$A$2)</f>
        <v>#NAME?</v>
      </c>
      <c r="H219" s="6">
        <v>39</v>
      </c>
      <c r="I219" s="6">
        <v>2.2924625873565669</v>
      </c>
      <c r="J219" s="6">
        <v>2.3090000152587891</v>
      </c>
      <c r="K219" s="7" t="s">
        <v>25</v>
      </c>
      <c r="L219" s="6">
        <v>0.16500000655651101</v>
      </c>
      <c r="M219" s="6" t="e">
        <f ca="1">_xll.BDP($A219,"PX_LAST",$A$1,$A$2)</f>
        <v>#NAME?</v>
      </c>
      <c r="N219" s="6">
        <v>55105020</v>
      </c>
      <c r="O219" s="6" t="e">
        <f ca="1">_xll.BDP($A219,"CHG_NET_YTD",$A$1,$A$2)</f>
        <v>#NAME?</v>
      </c>
      <c r="P219" s="6">
        <v>-28.060968399047852</v>
      </c>
      <c r="Q219" s="6" t="e">
        <f ca="1">_xll.BDP($A219,"EQY_DVD_YLD_IND",$A$1,$A$2)</f>
        <v>#NAME?</v>
      </c>
      <c r="R219" s="9" t="e">
        <f ca="1">_xll.BDH(A219,"px_last","11/3/23","11/3/23")</f>
        <v>#NAME?</v>
      </c>
    </row>
    <row r="220" spans="1:18" s="4" customFormat="1" ht="14.5">
      <c r="A220" s="7" t="s">
        <v>468</v>
      </c>
      <c r="B220" s="7" t="s">
        <v>469</v>
      </c>
      <c r="C220" s="7" t="s">
        <v>463</v>
      </c>
      <c r="D220" s="6">
        <v>13</v>
      </c>
      <c r="E220" s="6">
        <v>0</v>
      </c>
      <c r="F220" s="6">
        <v>0</v>
      </c>
      <c r="G220" s="6" t="e">
        <f ca="1">_xll.BDP($A220,"PX_YEST_CLOSE",$A$1,$A$2)</f>
        <v>#NAME?</v>
      </c>
      <c r="H220" s="6">
        <v>32</v>
      </c>
      <c r="I220" s="6">
        <v>5.373936653137207</v>
      </c>
      <c r="J220" s="6">
        <v>5.560999870300293</v>
      </c>
      <c r="K220" s="7" t="s">
        <v>92</v>
      </c>
      <c r="L220" s="6">
        <v>0.30000001192092901</v>
      </c>
      <c r="M220" s="6" t="e">
        <f ca="1">_xll.BDP($A220,"PX_LAST",$A$1,$A$2)</f>
        <v>#NAME?</v>
      </c>
      <c r="N220" s="6">
        <v>55105020</v>
      </c>
      <c r="O220" s="6" t="e">
        <f ca="1">_xll.BDP($A220,"CHG_NET_YTD",$A$1,$A$2)</f>
        <v>#NAME?</v>
      </c>
      <c r="P220" s="6">
        <v>-39.859954833984375</v>
      </c>
      <c r="Q220" s="6" t="e">
        <f ca="1">_xll.BDP($A220,"EQY_DVD_YLD_IND",$A$1,$A$2)</f>
        <v>#NAME?</v>
      </c>
      <c r="R220" s="9" t="e">
        <f ca="1">_xll.BDH(A220,"px_last","11/3/23","11/3/23")</f>
        <v>#NAME?</v>
      </c>
    </row>
    <row r="221" spans="1:18" s="4" customFormat="1" ht="14.5">
      <c r="A221" s="7" t="s">
        <v>470</v>
      </c>
      <c r="B221" s="7" t="s">
        <v>471</v>
      </c>
      <c r="C221" s="7" t="s">
        <v>463</v>
      </c>
      <c r="D221" s="6">
        <v>5</v>
      </c>
      <c r="E221" s="6">
        <v>2</v>
      </c>
      <c r="F221" s="6">
        <v>0</v>
      </c>
      <c r="G221" s="6" t="e">
        <f ca="1">_xll.BDP($A221,"PX_YEST_CLOSE",$A$1,$A$2)</f>
        <v>#NAME?</v>
      </c>
      <c r="H221" s="6">
        <v>45.5</v>
      </c>
      <c r="I221" s="6">
        <v>4.9957981109619141</v>
      </c>
      <c r="J221" s="6">
        <v>5.0339999198913574</v>
      </c>
      <c r="K221" s="7" t="s">
        <v>25</v>
      </c>
      <c r="L221" s="6">
        <v>0.47560000419616705</v>
      </c>
      <c r="M221" s="6" t="e">
        <f ca="1">_xll.BDP($A221,"PX_LAST",$A$1,$A$2)</f>
        <v>#NAME?</v>
      </c>
      <c r="N221" s="6">
        <v>55103010</v>
      </c>
      <c r="O221" s="6" t="e">
        <f ca="1">_xll.BDP($A221,"CHG_NET_YTD",$A$1,$A$2)</f>
        <v>#NAME?</v>
      </c>
      <c r="P221" s="6">
        <v>-10.146293640136719</v>
      </c>
      <c r="Q221" s="6" t="e">
        <f ca="1">_xll.BDP($A221,"EQY_DVD_YLD_IND",$A$1,$A$2)</f>
        <v>#NAME?</v>
      </c>
      <c r="R221" s="9" t="e">
        <f ca="1">_xll.BDH(A221,"px_last","11/3/23","11/3/23")</f>
        <v>#NAME?</v>
      </c>
    </row>
    <row r="222" spans="1:18" s="4" customFormat="1" ht="14.5">
      <c r="A222" s="7" t="s">
        <v>472</v>
      </c>
      <c r="B222" s="7" t="s">
        <v>473</v>
      </c>
      <c r="C222" s="7" t="s">
        <v>463</v>
      </c>
      <c r="D222" s="6">
        <v>9</v>
      </c>
      <c r="E222" s="6">
        <v>2</v>
      </c>
      <c r="F222" s="6">
        <v>0</v>
      </c>
      <c r="G222" s="6" t="e">
        <f ca="1">_xll.BDP($A222,"PX_YEST_CLOSE",$A$1,$A$2)</f>
        <v>#NAME?</v>
      </c>
      <c r="H222" s="6">
        <v>15.571999549865723</v>
      </c>
      <c r="I222" s="6">
        <v>2.0427110195159912</v>
      </c>
      <c r="J222" s="6">
        <v>2.0520000457763672</v>
      </c>
      <c r="K222" s="7" t="s">
        <v>25</v>
      </c>
      <c r="L222" s="6">
        <v>5.4999999701977005E-2</v>
      </c>
      <c r="M222" s="6" t="e">
        <f ca="1">_xll.BDP($A222,"PX_LAST",$A$1,$A$2)</f>
        <v>#NAME?</v>
      </c>
      <c r="N222" s="6">
        <v>55105010</v>
      </c>
      <c r="O222" s="6" t="e">
        <f ca="1">_xll.BDP($A222,"CHG_NET_YTD",$A$1,$A$2)</f>
        <v>#NAME?</v>
      </c>
      <c r="P222" s="6">
        <v>-11.065229415893555</v>
      </c>
      <c r="Q222" s="6" t="e">
        <f ca="1">_xll.BDP($A222,"EQY_DVD_YLD_IND",$A$1,$A$2)</f>
        <v>#NAME?</v>
      </c>
      <c r="R222" s="9" t="e">
        <f ca="1">_xll.BDH(A222,"px_last","11/3/23","11/3/23")</f>
        <v>#NAME?</v>
      </c>
    </row>
    <row r="223" spans="1:18" s="4" customFormat="1" ht="14.5">
      <c r="A223" s="7" t="s">
        <v>474</v>
      </c>
      <c r="B223" s="7" t="s">
        <v>475</v>
      </c>
      <c r="C223" s="7" t="s">
        <v>463</v>
      </c>
      <c r="D223" s="6">
        <v>10</v>
      </c>
      <c r="E223" s="6">
        <v>4</v>
      </c>
      <c r="F223" s="6">
        <v>0</v>
      </c>
      <c r="G223" s="6" t="e">
        <f ca="1">_xll.BDP($A223,"PX_YEST_CLOSE",$A$1,$A$2)</f>
        <v>#NAME?</v>
      </c>
      <c r="H223" s="6">
        <v>42.791000366210938</v>
      </c>
      <c r="I223" s="6">
        <v>5.8601393699645996</v>
      </c>
      <c r="J223" s="6">
        <v>5.7789998054504395</v>
      </c>
      <c r="K223" s="7" t="s">
        <v>25</v>
      </c>
      <c r="L223" s="6">
        <v>0.45655828172537005</v>
      </c>
      <c r="M223" s="6" t="e">
        <f ca="1">_xll.BDP($A223,"PX_LAST",$A$1,$A$2)</f>
        <v>#NAME?</v>
      </c>
      <c r="N223" s="6">
        <v>55105020</v>
      </c>
      <c r="O223" s="6" t="e">
        <f ca="1">_xll.BDP($A223,"CHG_NET_YTD",$A$1,$A$2)</f>
        <v>#NAME?</v>
      </c>
      <c r="P223" s="6">
        <v>-8.0805091857910156</v>
      </c>
      <c r="Q223" s="6" t="e">
        <f ca="1">_xll.BDP($A223,"EQY_DVD_YLD_IND",$A$1,$A$2)</f>
        <v>#NAME?</v>
      </c>
      <c r="R223" s="9" t="e">
        <f ca="1">_xll.BDH(A223,"px_last","11/3/23","11/3/23")</f>
        <v>#NAME?</v>
      </c>
    </row>
    <row r="224" spans="1:18" s="4" customFormat="1" ht="14.5">
      <c r="A224" s="7" t="s">
        <v>476</v>
      </c>
      <c r="B224" s="7" t="s">
        <v>477</v>
      </c>
      <c r="C224" s="7" t="s">
        <v>463</v>
      </c>
      <c r="D224" s="6">
        <v>3</v>
      </c>
      <c r="E224" s="6">
        <v>9</v>
      </c>
      <c r="F224" s="6">
        <v>1</v>
      </c>
      <c r="G224" s="6" t="e">
        <f ca="1">_xll.BDP($A224,"PX_YEST_CLOSE",$A$1,$A$2)</f>
        <v>#NAME?</v>
      </c>
      <c r="H224" s="6">
        <v>10.211000442504883</v>
      </c>
      <c r="I224" s="6">
        <v>7.4635848999023438</v>
      </c>
      <c r="J224" s="6">
        <v>7.9000000953674316</v>
      </c>
      <c r="K224" s="7" t="s">
        <v>25</v>
      </c>
      <c r="L224" s="6">
        <v>0.14569579819459202</v>
      </c>
      <c r="M224" s="6" t="e">
        <f ca="1">_xll.BDP($A224,"PX_LAST",$A$1,$A$2)</f>
        <v>#NAME?</v>
      </c>
      <c r="N224" s="6">
        <v>55103010</v>
      </c>
      <c r="O224" s="6" t="e">
        <f ca="1">_xll.BDP($A224,"CHG_NET_YTD",$A$1,$A$2)</f>
        <v>#NAME?</v>
      </c>
      <c r="P224" s="6">
        <v>-11.386693954467773</v>
      </c>
      <c r="Q224" s="6" t="e">
        <f ca="1">_xll.BDP($A224,"EQY_DVD_YLD_IND",$A$1,$A$2)</f>
        <v>#NAME?</v>
      </c>
      <c r="R224" s="9" t="e">
        <f ca="1">_xll.BDH(A224,"px_last","11/3/23","11/3/23")</f>
        <v>#NAME?</v>
      </c>
    </row>
    <row r="225" spans="1:18" s="4" customFormat="1" ht="14.5">
      <c r="A225" s="7" t="s">
        <v>478</v>
      </c>
      <c r="B225" s="7" t="s">
        <v>479</v>
      </c>
      <c r="C225" s="7" t="s">
        <v>463</v>
      </c>
      <c r="D225" s="6">
        <v>11</v>
      </c>
      <c r="E225" s="6">
        <v>1</v>
      </c>
      <c r="F225" s="6">
        <v>0</v>
      </c>
      <c r="G225" s="6" t="e">
        <f ca="1">_xll.BDP($A225,"PX_YEST_CLOSE",$A$1,$A$2)</f>
        <v>#NAME?</v>
      </c>
      <c r="H225" s="6">
        <v>32.099998474121094</v>
      </c>
      <c r="I225" s="6">
        <v>4.1025643348693848</v>
      </c>
      <c r="J225" s="6">
        <v>4.1599998474121094</v>
      </c>
      <c r="K225" s="7" t="s">
        <v>25</v>
      </c>
      <c r="L225" s="6">
        <v>0.28000000119209301</v>
      </c>
      <c r="M225" s="6" t="e">
        <f ca="1">_xll.BDP($A225,"PX_LAST",$A$1,$A$2)</f>
        <v>#NAME?</v>
      </c>
      <c r="N225" s="6">
        <v>55102010</v>
      </c>
      <c r="O225" s="6" t="e">
        <f ca="1">_xll.BDP($A225,"CHG_NET_YTD",$A$1,$A$2)</f>
        <v>#NAME?</v>
      </c>
      <c r="P225" s="6">
        <v>16.766468048095703</v>
      </c>
      <c r="Q225" s="6" t="e">
        <f ca="1">_xll.BDP($A225,"EQY_DVD_YLD_IND",$A$1,$A$2)</f>
        <v>#NAME?</v>
      </c>
      <c r="R225" s="9" t="e">
        <f ca="1">_xll.BDH(A225,"px_last","11/3/23","11/3/23")</f>
        <v>#NAME?</v>
      </c>
    </row>
    <row r="226" spans="1:18" s="4" customFormat="1" ht="14.5">
      <c r="A226" s="7" t="s">
        <v>480</v>
      </c>
      <c r="B226" s="7" t="s">
        <v>481</v>
      </c>
      <c r="C226" s="7" t="s">
        <v>463</v>
      </c>
      <c r="D226" s="6">
        <v>7</v>
      </c>
      <c r="E226" s="6">
        <v>2</v>
      </c>
      <c r="F226" s="6">
        <v>1</v>
      </c>
      <c r="G226" s="6" t="e">
        <f ca="1">_xll.BDP($A226,"PX_YEST_CLOSE",$A$1,$A$2)</f>
        <v>#NAME?</v>
      </c>
      <c r="H226" s="6">
        <v>15.5</v>
      </c>
      <c r="I226" s="6">
        <v>7.3319759368896484</v>
      </c>
      <c r="J226" s="6">
        <v>7.4000000953674316</v>
      </c>
      <c r="K226" s="7" t="s">
        <v>25</v>
      </c>
      <c r="L226" s="6">
        <v>0.18000000715255701</v>
      </c>
      <c r="M226" s="6" t="e">
        <f ca="1">_xll.BDP($A226,"PX_LAST",$A$1,$A$2)</f>
        <v>#NAME?</v>
      </c>
      <c r="N226" s="6">
        <v>55105020</v>
      </c>
      <c r="O226" s="6" t="e">
        <f ca="1">_xll.BDP($A226,"CHG_NET_YTD",$A$1,$A$2)</f>
        <v>#NAME?</v>
      </c>
      <c r="P226" s="6">
        <v>-39.382720947265625</v>
      </c>
      <c r="Q226" s="6" t="e">
        <f ca="1">_xll.BDP($A226,"EQY_DVD_YLD_IND",$A$1,$A$2)</f>
        <v>#NAME?</v>
      </c>
      <c r="R226" s="9" t="e">
        <f ca="1">_xll.BDH(A226,"px_last","11/3/23","11/3/23")</f>
        <v>#NAME?</v>
      </c>
    </row>
    <row r="227" spans="1:18" s="4" customFormat="1" ht="14.5">
      <c r="A227" s="7" t="s">
        <v>482</v>
      </c>
      <c r="B227" s="7" t="s">
        <v>483</v>
      </c>
      <c r="C227" s="7" t="s">
        <v>463</v>
      </c>
      <c r="D227" s="6">
        <v>5</v>
      </c>
      <c r="E227" s="6">
        <v>7</v>
      </c>
      <c r="F227" s="6">
        <v>0</v>
      </c>
      <c r="G227" s="6" t="e">
        <f ca="1">_xll.BDP($A227,"PX_YEST_CLOSE",$A$1,$A$2)</f>
        <v>#NAME?</v>
      </c>
      <c r="H227" s="6">
        <v>45.181999206542969</v>
      </c>
      <c r="I227" s="6">
        <v>6.3125481605529794</v>
      </c>
      <c r="J227" s="6">
        <v>6.1599998474121094</v>
      </c>
      <c r="K227" s="7" t="s">
        <v>25</v>
      </c>
      <c r="L227" s="6">
        <v>0.61500000953674305</v>
      </c>
      <c r="M227" s="6" t="e">
        <f ca="1">_xll.BDP($A227,"PX_LAST",$A$1,$A$2)</f>
        <v>#NAME?</v>
      </c>
      <c r="N227" s="6">
        <v>55105010</v>
      </c>
      <c r="O227" s="6" t="e">
        <f ca="1">_xll.BDP($A227,"CHG_NET_YTD",$A$1,$A$2)</f>
        <v>#NAME?</v>
      </c>
      <c r="P227" s="6">
        <v>-15.886035919189453</v>
      </c>
      <c r="Q227" s="6" t="e">
        <f ca="1">_xll.BDP($A227,"EQY_DVD_YLD_IND",$A$1,$A$2)</f>
        <v>#NAME?</v>
      </c>
      <c r="R227" s="9" t="e">
        <f ca="1">_xll.BDH(A227,"px_last","11/3/23","11/3/23")</f>
        <v>#NAME?</v>
      </c>
    </row>
    <row r="228" spans="1:18" s="4" customFormat="1" ht="14.5">
      <c r="A228" s="7" t="s">
        <v>484</v>
      </c>
      <c r="B228" s="7" t="s">
        <v>485</v>
      </c>
      <c r="C228" s="7" t="s">
        <v>463</v>
      </c>
      <c r="D228" s="6">
        <v>11</v>
      </c>
      <c r="E228" s="6">
        <v>1</v>
      </c>
      <c r="F228" s="6">
        <v>0</v>
      </c>
      <c r="G228" s="6" t="e">
        <f ca="1">_xll.BDP($A228,"PX_YEST_CLOSE",$A$1,$A$2)</f>
        <v>#NAME?</v>
      </c>
      <c r="H228" s="6">
        <v>51.261001586914063</v>
      </c>
      <c r="I228" s="6">
        <v>5.6621594429016113</v>
      </c>
      <c r="J228" s="6">
        <v>5.629000186920166</v>
      </c>
      <c r="K228" s="7" t="s">
        <v>25</v>
      </c>
      <c r="L228" s="6">
        <v>0.51301664040684702</v>
      </c>
      <c r="M228" s="6" t="e">
        <f ca="1">_xll.BDP($A228,"PX_LAST",$A$1,$A$2)</f>
        <v>#NAME?</v>
      </c>
      <c r="N228" s="6">
        <v>55103010</v>
      </c>
      <c r="O228" s="6" t="e">
        <f ca="1">_xll.BDP($A228,"CHG_NET_YTD",$A$1,$A$2)</f>
        <v>#NAME?</v>
      </c>
      <c r="P228" s="6">
        <v>-11.874105453491211</v>
      </c>
      <c r="Q228" s="6" t="e">
        <f ca="1">_xll.BDP($A228,"EQY_DVD_YLD_IND",$A$1,$A$2)</f>
        <v>#NAME?</v>
      </c>
      <c r="R228" s="9" t="e">
        <f ca="1">_xll.BDH(A228,"px_last","11/3/23","11/3/23")</f>
        <v>#NAME?</v>
      </c>
    </row>
    <row r="229" spans="1:18" s="4" customFormat="1" ht="14.5">
      <c r="A229" s="7" t="s">
        <v>486</v>
      </c>
      <c r="B229" s="7" t="s">
        <v>487</v>
      </c>
      <c r="C229" s="7" t="s">
        <v>463</v>
      </c>
      <c r="D229" s="6">
        <v>4</v>
      </c>
      <c r="E229" s="6">
        <v>8</v>
      </c>
      <c r="F229" s="6">
        <v>1</v>
      </c>
      <c r="G229" s="6" t="e">
        <f ca="1">_xll.BDP($A229,"PX_YEST_CLOSE",$A$1,$A$2)</f>
        <v>#NAME?</v>
      </c>
      <c r="H229" s="6">
        <v>37.375</v>
      </c>
      <c r="I229" s="6">
        <v>3.1675128936767578</v>
      </c>
      <c r="J229" s="6">
        <v>3.121999979019165</v>
      </c>
      <c r="K229" s="7" t="s">
        <v>25</v>
      </c>
      <c r="L229" s="6">
        <v>0.30000001192092901</v>
      </c>
      <c r="M229" s="6" t="e">
        <f ca="1">_xll.BDP($A229,"PX_LAST",$A$1,$A$2)</f>
        <v>#NAME?</v>
      </c>
      <c r="N229" s="6">
        <v>55101010</v>
      </c>
      <c r="O229" s="6" t="e">
        <f ca="1">_xll.BDP($A229,"CHG_NET_YTD",$A$1,$A$2)</f>
        <v>#NAME?</v>
      </c>
      <c r="P229" s="6">
        <v>3.198235034942627</v>
      </c>
      <c r="Q229" s="6" t="e">
        <f ca="1">_xll.BDP($A229,"EQY_DVD_YLD_IND",$A$1,$A$2)</f>
        <v>#NAME?</v>
      </c>
      <c r="R229" s="9" t="e">
        <f ca="1">_xll.BDH(A229,"px_last","11/3/23","11/3/23")</f>
        <v>#NAME?</v>
      </c>
    </row>
    <row r="230" spans="1:18" s="4" customFormat="1" ht="14.5">
      <c r="A230" s="7" t="s">
        <v>488</v>
      </c>
      <c r="B230" s="7" t="s">
        <v>489</v>
      </c>
      <c r="C230" s="7" t="s">
        <v>463</v>
      </c>
      <c r="D230" s="6">
        <v>2</v>
      </c>
      <c r="E230" s="6">
        <v>5</v>
      </c>
      <c r="F230" s="6">
        <v>0</v>
      </c>
      <c r="G230" s="6" t="e">
        <f ca="1">_xll.BDP($A230,"PX_YEST_CLOSE",$A$1,$A$2)</f>
        <v>#NAME?</v>
      </c>
      <c r="H230" s="6">
        <v>34.833000183105469</v>
      </c>
      <c r="I230" s="6">
        <v>5.7347393035888672</v>
      </c>
      <c r="J230" s="6">
        <v>5.7760000228881836</v>
      </c>
      <c r="K230" s="7" t="s">
        <v>25</v>
      </c>
      <c r="L230" s="6">
        <v>0.44859999418258706</v>
      </c>
      <c r="M230" s="6" t="e">
        <f ca="1">_xll.BDP($A230,"PX_LAST",$A$1,$A$2)</f>
        <v>#NAME?</v>
      </c>
      <c r="N230" s="6">
        <v>55103010</v>
      </c>
      <c r="O230" s="6" t="e">
        <f ca="1">_xll.BDP($A230,"CHG_NET_YTD",$A$1,$A$2)</f>
        <v>#NAME?</v>
      </c>
      <c r="P230" s="6">
        <v>-14.62483024597168</v>
      </c>
      <c r="Q230" s="6" t="e">
        <f ca="1">_xll.BDP($A230,"EQY_DVD_YLD_IND",$A$1,$A$2)</f>
        <v>#NAME?</v>
      </c>
      <c r="R230" s="9" t="e">
        <f ca="1">_xll.BDH(A230,"px_last","11/3/23","11/3/23")</f>
        <v>#NAME?</v>
      </c>
    </row>
    <row r="231" spans="1:18" s="4" customFormat="1" ht="14.5">
      <c r="A231" s="7" t="s">
        <v>490</v>
      </c>
      <c r="B231" s="7" t="s">
        <v>491</v>
      </c>
      <c r="C231" s="7" t="s">
        <v>463</v>
      </c>
      <c r="D231" s="6">
        <v>9</v>
      </c>
      <c r="E231" s="6">
        <v>1</v>
      </c>
      <c r="F231" s="6">
        <v>0</v>
      </c>
      <c r="G231" s="6" t="e">
        <f ca="1">_xll.BDP($A231,"PX_YEST_CLOSE",$A$1,$A$2)</f>
        <v>#NAME?</v>
      </c>
      <c r="H231" s="6">
        <v>13.699999809265137</v>
      </c>
      <c r="I231" s="6">
        <v>7.1499509811401367</v>
      </c>
      <c r="J231" s="6">
        <v>7.2800002098083496</v>
      </c>
      <c r="K231" s="7" t="s">
        <v>25</v>
      </c>
      <c r="L231" s="6">
        <v>0.18000000715255701</v>
      </c>
      <c r="M231" s="6" t="e">
        <f ca="1">_xll.BDP($A231,"PX_LAST",$A$1,$A$2)</f>
        <v>#NAME?</v>
      </c>
      <c r="N231" s="6">
        <v>55102010</v>
      </c>
      <c r="O231" s="6" t="e">
        <f ca="1">_xll.BDP($A231,"CHG_NET_YTD",$A$1,$A$2)</f>
        <v>#NAME?</v>
      </c>
      <c r="P231" s="6">
        <v>-10.329473495483398</v>
      </c>
      <c r="Q231" s="6" t="e">
        <f ca="1">_xll.BDP($A231,"EQY_DVD_YLD_IND",$A$1,$A$2)</f>
        <v>#NAME?</v>
      </c>
      <c r="R231" s="9" t="e">
        <f ca="1">_xll.BDH(A231,"px_last","11/3/23","11/3/23")</f>
        <v>#NAME?</v>
      </c>
    </row>
    <row r="233" spans="1:18" ht="30" customHeight="1">
      <c r="A233" s="25" t="s">
        <v>492</v>
      </c>
      <c r="B233" s="25"/>
      <c r="C233" s="25"/>
      <c r="D233" s="25"/>
      <c r="E233" s="25"/>
      <c r="F233" s="25"/>
      <c r="G233" s="25"/>
      <c r="H233" s="25"/>
      <c r="I233" s="25"/>
      <c r="J233" s="25"/>
      <c r="K233" s="25"/>
      <c r="L233" s="25"/>
      <c r="M233" s="25"/>
      <c r="N233" s="25"/>
      <c r="O233" s="25"/>
      <c r="P233" s="25"/>
      <c r="Q233" s="25"/>
    </row>
  </sheetData>
  <mergeCells count="1">
    <mergeCell ref="A233:Q23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33"/>
  <sheetViews>
    <sheetView workbookViewId="0">
      <selection sqref="A1:XFD1048576"/>
    </sheetView>
  </sheetViews>
  <sheetFormatPr defaultColWidth="9.1796875" defaultRowHeight="11.5"/>
  <cols>
    <col min="1" max="1" width="20.1796875" style="2" customWidth="1"/>
    <col min="2" max="2" width="37.7265625" style="2" customWidth="1"/>
    <col min="3" max="3" width="23" style="2" customWidth="1"/>
    <col min="4" max="4" width="12.453125" style="3" customWidth="1"/>
    <col min="5" max="5" width="13.1796875" style="3" customWidth="1"/>
    <col min="6" max="6" width="12.26953125" style="3" customWidth="1"/>
    <col min="7" max="7" width="12" style="3" customWidth="1"/>
    <col min="8" max="8" width="19.1796875" style="3" customWidth="1"/>
    <col min="9" max="9" width="12.1796875" style="3" customWidth="1"/>
    <col min="10" max="10" width="12.26953125" style="3" customWidth="1"/>
    <col min="11" max="11" width="12.453125" style="2" customWidth="1"/>
    <col min="12" max="13" width="9.1796875" style="3" customWidth="1"/>
    <col min="14" max="14" width="13.26953125" style="3" customWidth="1"/>
    <col min="15" max="15" width="9.54296875" style="3" customWidth="1"/>
    <col min="16" max="16" width="13.26953125" style="3" customWidth="1"/>
    <col min="17" max="17" width="19.54296875" style="3" customWidth="1"/>
    <col min="18" max="18" width="9.1796875" style="1" customWidth="1"/>
    <col min="19" max="16384" width="9.1796875" style="1"/>
  </cols>
  <sheetData>
    <row r="1" spans="1:18" s="4" customFormat="1" ht="12.5">
      <c r="A1" s="5" t="s">
        <v>0</v>
      </c>
      <c r="B1" s="5" t="s">
        <v>1</v>
      </c>
      <c r="C1" s="5" t="s">
        <v>2</v>
      </c>
      <c r="D1" s="6"/>
      <c r="E1" s="6"/>
      <c r="F1" s="6"/>
      <c r="G1" s="6"/>
      <c r="H1" s="6"/>
      <c r="I1" s="6"/>
      <c r="J1" s="6"/>
      <c r="K1" s="7"/>
      <c r="L1" s="6"/>
      <c r="M1" s="6"/>
      <c r="N1" s="6"/>
      <c r="O1" s="6"/>
      <c r="P1" s="6"/>
      <c r="Q1" s="6"/>
    </row>
    <row r="2" spans="1:18" s="4" customFormat="1" ht="12.5">
      <c r="A2" s="5" t="s">
        <v>3</v>
      </c>
      <c r="B2" s="7"/>
      <c r="C2" s="7"/>
      <c r="D2" s="6"/>
      <c r="E2" s="6"/>
      <c r="F2" s="6"/>
      <c r="G2" s="6"/>
      <c r="H2" s="6"/>
      <c r="I2" s="6"/>
      <c r="J2" s="6"/>
      <c r="K2" s="7"/>
      <c r="L2" s="6"/>
      <c r="M2" s="6"/>
      <c r="N2" s="6"/>
      <c r="O2" s="6"/>
      <c r="P2" s="6"/>
      <c r="Q2" s="6"/>
    </row>
    <row r="3" spans="1:18" ht="13">
      <c r="A3" s="8" t="s">
        <v>4</v>
      </c>
      <c r="B3" s="8" t="s">
        <v>5</v>
      </c>
      <c r="C3" s="8" t="s">
        <v>6</v>
      </c>
      <c r="D3" s="8" t="s">
        <v>7</v>
      </c>
      <c r="E3" s="8" t="s">
        <v>8</v>
      </c>
      <c r="F3" s="8" t="s">
        <v>9</v>
      </c>
      <c r="G3" s="8" t="s">
        <v>10</v>
      </c>
      <c r="H3" s="8" t="s">
        <v>11</v>
      </c>
      <c r="I3" s="8" t="s">
        <v>12</v>
      </c>
      <c r="J3" s="8" t="s">
        <v>13</v>
      </c>
      <c r="K3" s="8" t="s">
        <v>14</v>
      </c>
      <c r="L3" s="8" t="s">
        <v>15</v>
      </c>
      <c r="M3" s="8" t="s">
        <v>16</v>
      </c>
      <c r="N3" s="8" t="s">
        <v>17</v>
      </c>
      <c r="O3" s="8" t="s">
        <v>18</v>
      </c>
      <c r="P3" s="8" t="s">
        <v>19</v>
      </c>
      <c r="Q3" s="8" t="s">
        <v>20</v>
      </c>
    </row>
    <row r="4" spans="1:18" s="4" customFormat="1" ht="12.5">
      <c r="A4" s="7" t="s">
        <v>21</v>
      </c>
      <c r="B4" s="7"/>
      <c r="C4" s="7"/>
      <c r="D4" s="6"/>
      <c r="E4" s="6"/>
      <c r="F4" s="6"/>
      <c r="G4" s="6"/>
      <c r="H4" s="6"/>
      <c r="I4" s="6"/>
      <c r="J4" s="6"/>
      <c r="K4" s="7"/>
      <c r="L4" s="6"/>
      <c r="M4" s="6"/>
      <c r="N4" s="6"/>
      <c r="O4" s="6"/>
      <c r="P4" s="6"/>
      <c r="Q4" s="6"/>
    </row>
    <row r="5" spans="1:18" s="4" customFormat="1" ht="14.5">
      <c r="A5" s="7" t="s">
        <v>22</v>
      </c>
      <c r="B5" s="7" t="s">
        <v>23</v>
      </c>
      <c r="C5" s="7" t="s">
        <v>24</v>
      </c>
      <c r="D5" s="6">
        <v>6</v>
      </c>
      <c r="E5" s="6">
        <v>12</v>
      </c>
      <c r="F5" s="6">
        <v>1</v>
      </c>
      <c r="G5" s="6" t="e">
        <f ca="1">_xll.BDP($A5,"PX_YEST_CLOSE",$A$1,$A$2)</f>
        <v>#NAME?</v>
      </c>
      <c r="H5" s="6">
        <v>57.886001586914063</v>
      </c>
      <c r="I5" s="6">
        <v>7.0983123779296884</v>
      </c>
      <c r="J5" s="6">
        <v>7.1880002021789551</v>
      </c>
      <c r="K5" s="7" t="s">
        <v>25</v>
      </c>
      <c r="L5" s="6">
        <v>0.96749997138977106</v>
      </c>
      <c r="M5" s="6" t="e">
        <f ca="1">_xll.BDP($A5,"PX_LAST",$A$1,$A$2)</f>
        <v>#NAME?</v>
      </c>
      <c r="N5" s="6">
        <v>50101020</v>
      </c>
      <c r="O5" s="6" t="e">
        <f ca="1">_xll.BDP($A5,"CHG_NET_YTD",$A$1,$A$2)</f>
        <v>#NAME?</v>
      </c>
      <c r="P5" s="6">
        <v>-8.2309370040893555</v>
      </c>
      <c r="Q5" s="6" t="e">
        <f ca="1">_xll.BDP($A5,"EQY_DVD_YLD_IND",$A$1,$A$2)</f>
        <v>#NAME?</v>
      </c>
      <c r="R5" s="9" t="e">
        <f ca="1">_xll.BDH(A5,"px_last","11/3/23","11/3/23")</f>
        <v>#NAME?</v>
      </c>
    </row>
    <row r="6" spans="1:18" s="4" customFormat="1" ht="14.5">
      <c r="A6" s="7" t="s">
        <v>26</v>
      </c>
      <c r="B6" s="7" t="s">
        <v>27</v>
      </c>
      <c r="C6" s="7" t="s">
        <v>24</v>
      </c>
      <c r="D6" s="6">
        <v>15</v>
      </c>
      <c r="E6" s="6">
        <v>4</v>
      </c>
      <c r="F6" s="6">
        <v>0</v>
      </c>
      <c r="G6" s="6" t="e">
        <f ca="1">_xll.BDP($A6,"PX_YEST_CLOSE",$A$1,$A$2)</f>
        <v>#NAME?</v>
      </c>
      <c r="H6" s="6">
        <v>27.403999328613281</v>
      </c>
      <c r="I6" s="6">
        <v>6.2088322639465332</v>
      </c>
      <c r="J6" s="6">
        <v>6.1440000534057617</v>
      </c>
      <c r="K6" s="7" t="s">
        <v>25</v>
      </c>
      <c r="L6" s="6">
        <v>0.36359998583793601</v>
      </c>
      <c r="M6" s="6" t="e">
        <f ca="1">_xll.BDP($A6,"PX_LAST",$A$1,$A$2)</f>
        <v>#NAME?</v>
      </c>
      <c r="N6" s="6">
        <v>50101020</v>
      </c>
      <c r="O6" s="6" t="e">
        <f ca="1">_xll.BDP($A6,"CHG_NET_YTD",$A$1,$A$2)</f>
        <v>#NAME?</v>
      </c>
      <c r="P6" s="6">
        <v>-7.271334171295166</v>
      </c>
      <c r="Q6" s="6" t="e">
        <f ca="1">_xll.BDP($A6,"EQY_DVD_YLD_IND",$A$1,$A$2)</f>
        <v>#NAME?</v>
      </c>
      <c r="R6" s="9" t="e">
        <f ca="1">_xll.BDH(A6,"px_last","11/3/23","11/3/23")</f>
        <v>#NAME?</v>
      </c>
    </row>
    <row r="7" spans="1:18" s="4" customFormat="1" ht="14.5">
      <c r="A7" s="7" t="s">
        <v>28</v>
      </c>
      <c r="B7" s="7" t="s">
        <v>29</v>
      </c>
      <c r="C7" s="7" t="s">
        <v>24</v>
      </c>
      <c r="D7" s="6">
        <v>11</v>
      </c>
      <c r="E7" s="6">
        <v>2</v>
      </c>
      <c r="F7" s="6">
        <v>0</v>
      </c>
      <c r="G7" s="6" t="e">
        <f ca="1">_xll.BDP($A7,"PX_YEST_CLOSE",$A$1,$A$2)</f>
        <v>#NAME?</v>
      </c>
      <c r="H7" s="6">
        <v>38.166999816894531</v>
      </c>
      <c r="I7" s="6">
        <v>3.919007301330566</v>
      </c>
      <c r="J7" s="6">
        <v>3.9830000400543213</v>
      </c>
      <c r="K7" s="7" t="s">
        <v>25</v>
      </c>
      <c r="L7" s="6">
        <v>0.30000001192092901</v>
      </c>
      <c r="M7" s="6" t="e">
        <f ca="1">_xll.BDP($A7,"PX_LAST",$A$1,$A$2)</f>
        <v>#NAME?</v>
      </c>
      <c r="N7" s="6">
        <v>50101020</v>
      </c>
      <c r="O7" s="6" t="e">
        <f ca="1">_xll.BDP($A7,"CHG_NET_YTD",$A$1,$A$2)</f>
        <v>#NAME?</v>
      </c>
      <c r="P7" s="6">
        <v>1.390728712081909</v>
      </c>
      <c r="Q7" s="6" t="e">
        <f ca="1">_xll.BDP($A7,"EQY_DVD_YLD_IND",$A$1,$A$2)</f>
        <v>#NAME?</v>
      </c>
      <c r="R7" s="9" t="e">
        <f ca="1">_xll.BDH(A7,"px_last","11/3/23","11/3/23")</f>
        <v>#NAME?</v>
      </c>
    </row>
    <row r="8" spans="1:18" s="4" customFormat="1" ht="14.5">
      <c r="A8" s="7" t="s">
        <v>30</v>
      </c>
      <c r="B8" s="7" t="s">
        <v>31</v>
      </c>
      <c r="C8" s="7" t="s">
        <v>24</v>
      </c>
      <c r="D8" s="6">
        <v>2</v>
      </c>
      <c r="E8" s="6">
        <v>6</v>
      </c>
      <c r="F8" s="6">
        <v>2</v>
      </c>
      <c r="G8" s="6" t="e">
        <f ca="1">_xll.BDP($A8,"PX_YEST_CLOSE",$A$1,$A$2)</f>
        <v>#NAME?</v>
      </c>
      <c r="H8" s="6">
        <v>70.305999755859375</v>
      </c>
      <c r="I8" s="6">
        <v>6.1460952758789063</v>
      </c>
      <c r="J8" s="6">
        <v>5.8689999580383301</v>
      </c>
      <c r="K8" s="7" t="s">
        <v>25</v>
      </c>
      <c r="L8" s="6">
        <v>0.77600002288818404</v>
      </c>
      <c r="M8" s="6" t="e">
        <f ca="1">_xll.BDP($A8,"PX_LAST",$A$1,$A$2)</f>
        <v>#NAME?</v>
      </c>
      <c r="N8" s="6">
        <v>50201030</v>
      </c>
      <c r="O8" s="6" t="e">
        <f ca="1">_xll.BDP($A8,"CHG_NET_YTD",$A$1,$A$2)</f>
        <v>#NAME?</v>
      </c>
      <c r="P8" s="6">
        <v>-27.620782852172852</v>
      </c>
      <c r="Q8" s="6" t="e">
        <f ca="1">_xll.BDP($A8,"EQY_DVD_YLD_IND",$A$1,$A$2)</f>
        <v>#NAME?</v>
      </c>
      <c r="R8" s="9" t="e">
        <f ca="1">_xll.BDH(A8,"px_last","11/3/23","11/3/23")</f>
        <v>#NAME?</v>
      </c>
    </row>
    <row r="9" spans="1:18" s="4" customFormat="1" ht="14.5">
      <c r="A9" s="7" t="s">
        <v>32</v>
      </c>
      <c r="B9" s="7" t="s">
        <v>33</v>
      </c>
      <c r="C9" s="7" t="s">
        <v>24</v>
      </c>
      <c r="D9" s="6">
        <v>16</v>
      </c>
      <c r="E9" s="6">
        <v>2</v>
      </c>
      <c r="F9" s="6">
        <v>1</v>
      </c>
      <c r="G9" s="6" t="e">
        <f ca="1">_xll.BDP($A9,"PX_YEST_CLOSE",$A$1,$A$2)</f>
        <v>#NAME?</v>
      </c>
      <c r="H9" s="6">
        <v>72.820999145507813</v>
      </c>
      <c r="I9" s="6">
        <v>3.589375257492065</v>
      </c>
      <c r="J9" s="6">
        <v>3.6440000534057622</v>
      </c>
      <c r="K9" s="7" t="s">
        <v>25</v>
      </c>
      <c r="L9" s="6">
        <v>0.5</v>
      </c>
      <c r="M9" s="6" t="e">
        <f ca="1">_xll.BDP($A9,"PX_LAST",$A$1,$A$2)</f>
        <v>#NAME?</v>
      </c>
      <c r="N9" s="6">
        <v>50102010</v>
      </c>
      <c r="O9" s="6" t="e">
        <f ca="1">_xll.BDP($A9,"CHG_NET_YTD",$A$1,$A$2)</f>
        <v>#NAME?</v>
      </c>
      <c r="P9" s="6">
        <v>-12.071954727172852</v>
      </c>
      <c r="Q9" s="6" t="e">
        <f ca="1">_xll.BDP($A9,"EQY_DVD_YLD_IND",$A$1,$A$2)</f>
        <v>#NAME?</v>
      </c>
      <c r="R9" s="9" t="e">
        <f ca="1">_xll.BDH(A9,"px_last","11/3/23","11/3/23")</f>
        <v>#NAME?</v>
      </c>
    </row>
    <row r="10" spans="1:18" s="4" customFormat="1" ht="14.5">
      <c r="A10" s="7" t="s">
        <v>34</v>
      </c>
      <c r="B10" s="7" t="s">
        <v>35</v>
      </c>
      <c r="C10" s="7" t="s">
        <v>36</v>
      </c>
      <c r="D10" s="6">
        <v>8</v>
      </c>
      <c r="E10" s="6">
        <v>1</v>
      </c>
      <c r="F10" s="6">
        <v>0</v>
      </c>
      <c r="G10" s="6" t="e">
        <f ca="1">_xll.BDP($A10,"PX_YEST_CLOSE",$A$1,$A$2)</f>
        <v>#NAME?</v>
      </c>
      <c r="H10" s="6">
        <v>28.687999725341797</v>
      </c>
      <c r="I10" s="6">
        <v>2.5791854858398442</v>
      </c>
      <c r="J10" s="6">
        <v>3.1170001029968262</v>
      </c>
      <c r="K10" s="7" t="s">
        <v>25</v>
      </c>
      <c r="L10" s="6">
        <v>0.153081304695423</v>
      </c>
      <c r="M10" s="6" t="e">
        <f ca="1">_xll.BDP($A10,"PX_LAST",$A$1,$A$2)</f>
        <v>#NAME?</v>
      </c>
      <c r="N10" s="6">
        <v>25302020</v>
      </c>
      <c r="O10" s="6" t="e">
        <f ca="1">_xll.BDP($A10,"CHG_NET_YTD",$A$1,$A$2)</f>
        <v>#NAME?</v>
      </c>
      <c r="P10" s="6">
        <v>-31.605415344238281</v>
      </c>
      <c r="Q10" s="6" t="e">
        <f ca="1">_xll.BDP($A10,"EQY_DVD_YLD_IND",$A$1,$A$2)</f>
        <v>#NAME?</v>
      </c>
      <c r="R10" s="9" t="e">
        <f ca="1">_xll.BDH(A10,"px_last","11/3/23","11/3/23")</f>
        <v>#NAME?</v>
      </c>
    </row>
    <row r="11" spans="1:18" s="4" customFormat="1" ht="14.5">
      <c r="A11" s="7" t="s">
        <v>37</v>
      </c>
      <c r="B11" s="7" t="s">
        <v>38</v>
      </c>
      <c r="C11" s="7" t="s">
        <v>36</v>
      </c>
      <c r="D11" s="6">
        <v>6</v>
      </c>
      <c r="E11" s="6">
        <v>0</v>
      </c>
      <c r="F11" s="6">
        <v>0</v>
      </c>
      <c r="G11" s="6" t="e">
        <f ca="1">_xll.BDP($A11,"PX_YEST_CLOSE",$A$1,$A$2)</f>
        <v>#NAME?</v>
      </c>
      <c r="H11" s="6">
        <v>88.666999816894531</v>
      </c>
      <c r="I11" s="6">
        <v>1.3762903213500981</v>
      </c>
      <c r="J11" s="6">
        <v>1.654999971389771</v>
      </c>
      <c r="K11" s="7" t="s">
        <v>25</v>
      </c>
      <c r="L11" s="6">
        <v>0.21999999880790702</v>
      </c>
      <c r="M11" s="6" t="e">
        <f ca="1">_xll.BDP($A11,"PX_LAST",$A$1,$A$2)</f>
        <v>#NAME?</v>
      </c>
      <c r="N11" s="6">
        <v>25101010</v>
      </c>
      <c r="O11" s="6" t="e">
        <f ca="1">_xll.BDP($A11,"CHG_NET_YTD",$A$1,$A$2)</f>
        <v>#NAME?</v>
      </c>
      <c r="P11" s="6">
        <v>4.3066873550415039</v>
      </c>
      <c r="Q11" s="6" t="e">
        <f ca="1">_xll.BDP($A11,"EQY_DVD_YLD_IND",$A$1,$A$2)</f>
        <v>#NAME?</v>
      </c>
      <c r="R11" s="9" t="e">
        <f ca="1">_xll.BDH(A11,"px_last","11/3/23","11/3/23")</f>
        <v>#NAME?</v>
      </c>
    </row>
    <row r="12" spans="1:18" s="4" customFormat="1" ht="14.5">
      <c r="A12" s="7" t="s">
        <v>39</v>
      </c>
      <c r="B12" s="7" t="s">
        <v>40</v>
      </c>
      <c r="C12" s="7" t="s">
        <v>36</v>
      </c>
      <c r="D12" s="6">
        <v>9</v>
      </c>
      <c r="E12" s="6">
        <v>5</v>
      </c>
      <c r="F12" s="6">
        <v>0</v>
      </c>
      <c r="G12" s="6" t="e">
        <f ca="1">_xll.BDP($A12,"PX_YEST_CLOSE",$A$1,$A$2)</f>
        <v>#NAME?</v>
      </c>
      <c r="H12" s="6">
        <v>100.11499786376953</v>
      </c>
      <c r="I12" s="6">
        <v>0.295122981071472</v>
      </c>
      <c r="J12" s="6">
        <v>0.28369998931884804</v>
      </c>
      <c r="K12" s="7" t="s">
        <v>25</v>
      </c>
      <c r="L12" s="6">
        <v>7.0799998939037004E-2</v>
      </c>
      <c r="M12" s="6" t="e">
        <f ca="1">_xll.BDP($A12,"PX_LAST",$A$1,$A$2)</f>
        <v>#NAME?</v>
      </c>
      <c r="N12" s="6">
        <v>25503030</v>
      </c>
      <c r="O12" s="6" t="e">
        <f ca="1">_xll.BDP($A12,"CHG_NET_YTD",$A$1,$A$2)</f>
        <v>#NAME?</v>
      </c>
      <c r="P12" s="6">
        <v>21.176912307739258</v>
      </c>
      <c r="Q12" s="6" t="e">
        <f ca="1">_xll.BDP($A12,"EQY_DVD_YLD_IND",$A$1,$A$2)</f>
        <v>#NAME?</v>
      </c>
      <c r="R12" s="9" t="e">
        <f ca="1">_xll.BDH(A12,"px_last","11/3/23","11/3/23")</f>
        <v>#NAME?</v>
      </c>
    </row>
    <row r="13" spans="1:18" s="4" customFormat="1" ht="14.5">
      <c r="A13" s="7" t="s">
        <v>41</v>
      </c>
      <c r="B13" s="7" t="s">
        <v>42</v>
      </c>
      <c r="C13" s="7" t="s">
        <v>36</v>
      </c>
      <c r="D13" s="6">
        <v>3</v>
      </c>
      <c r="E13" s="6">
        <v>4</v>
      </c>
      <c r="F13" s="6">
        <v>0</v>
      </c>
      <c r="G13" s="6" t="e">
        <f ca="1">_xll.BDP($A13,"PX_YEST_CLOSE",$A$1,$A$2)</f>
        <v>#NAME?</v>
      </c>
      <c r="H13" s="6">
        <v>68.570999145507813</v>
      </c>
      <c r="I13" s="6">
        <v>1.8474043607711792</v>
      </c>
      <c r="J13" s="6">
        <v>1.873000025749207</v>
      </c>
      <c r="K13" s="7" t="s">
        <v>25</v>
      </c>
      <c r="L13" s="6">
        <v>0</v>
      </c>
      <c r="M13" s="6" t="e">
        <f ca="1">_xll.BDP($A13,"PX_LAST",$A$1,$A$2)</f>
        <v>#NAME?</v>
      </c>
      <c r="N13" s="6">
        <v>25301040</v>
      </c>
      <c r="O13" s="6" t="e">
        <f ca="1">_xll.BDP($A13,"CHG_NET_YTD",$A$1,$A$2)</f>
        <v>#NAME?</v>
      </c>
      <c r="P13" s="6">
        <v>-5.1515660285949707</v>
      </c>
      <c r="Q13" s="6" t="e">
        <f ca="1">_xll.BDP($A13,"EQY_DVD_YLD_IND",$A$1,$A$2)</f>
        <v>#NAME?</v>
      </c>
      <c r="R13" s="9" t="e">
        <f ca="1">_xll.BDH(A13,"px_last","11/3/23","11/3/23")</f>
        <v>#NAME?</v>
      </c>
    </row>
    <row r="14" spans="1:18" s="4" customFormat="1" ht="14.5">
      <c r="A14" s="7" t="s">
        <v>43</v>
      </c>
      <c r="B14" s="7" t="s">
        <v>44</v>
      </c>
      <c r="C14" s="7" t="s">
        <v>36</v>
      </c>
      <c r="D14" s="6">
        <v>20</v>
      </c>
      <c r="E14" s="6">
        <v>12</v>
      </c>
      <c r="F14" s="6">
        <v>1</v>
      </c>
      <c r="G14" s="6" t="e">
        <f ca="1">_xll.BDP($A14,"PX_YEST_CLOSE",$A$1,$A$2)</f>
        <v>#NAME?</v>
      </c>
      <c r="H14" s="6">
        <v>105.48600006103516</v>
      </c>
      <c r="I14" s="6">
        <v>3.2468278408050542</v>
      </c>
      <c r="J14" s="6">
        <v>3.1970000267028809</v>
      </c>
      <c r="K14" s="7" t="s">
        <v>25</v>
      </c>
      <c r="L14" s="6">
        <v>0.73767101598858809</v>
      </c>
      <c r="M14" s="6" t="e">
        <f ca="1">_xll.BDP($A14,"PX_LAST",$A$1,$A$2)</f>
        <v>#NAME?</v>
      </c>
      <c r="N14" s="6">
        <v>25301040</v>
      </c>
      <c r="O14" s="6" t="e">
        <f ca="1">_xll.BDP($A14,"CHG_NET_YTD",$A$1,$A$2)</f>
        <v>#NAME?</v>
      </c>
      <c r="P14" s="6">
        <v>5.8353323936462402</v>
      </c>
      <c r="Q14" s="6" t="e">
        <f ca="1">_xll.BDP($A14,"EQY_DVD_YLD_IND",$A$1,$A$2)</f>
        <v>#NAME?</v>
      </c>
      <c r="R14" s="9" t="e">
        <f ca="1">_xll.BDH(A14,"px_last","11/3/23","11/3/23")</f>
        <v>#NAME?</v>
      </c>
    </row>
    <row r="15" spans="1:18" s="4" customFormat="1" ht="14.5">
      <c r="A15" s="7" t="s">
        <v>45</v>
      </c>
      <c r="B15" s="7" t="s">
        <v>46</v>
      </c>
      <c r="C15" s="7" t="s">
        <v>36</v>
      </c>
      <c r="D15" s="6">
        <v>19</v>
      </c>
      <c r="E15" s="6">
        <v>2</v>
      </c>
      <c r="F15" s="6">
        <v>0</v>
      </c>
      <c r="G15" s="6" t="e">
        <f ca="1">_xll.BDP($A15,"PX_YEST_CLOSE",$A$1,$A$2)</f>
        <v>#NAME?</v>
      </c>
      <c r="H15" s="6">
        <v>139.22200012207031</v>
      </c>
      <c r="I15" s="6">
        <v>0.71118140220642101</v>
      </c>
      <c r="J15" s="6">
        <v>0.73769998550415006</v>
      </c>
      <c r="K15" s="7" t="s">
        <v>25</v>
      </c>
      <c r="L15" s="6">
        <v>0.18000000715255701</v>
      </c>
      <c r="M15" s="6" t="e">
        <f ca="1">_xll.BDP($A15,"PX_LAST",$A$1,$A$2)</f>
        <v>#NAME?</v>
      </c>
      <c r="N15" s="6">
        <v>25202010</v>
      </c>
      <c r="O15" s="6" t="e">
        <f ca="1">_xll.BDP($A15,"CHG_NET_YTD",$A$1,$A$2)</f>
        <v>#NAME?</v>
      </c>
      <c r="P15" s="6">
        <v>-1.9277395009994511</v>
      </c>
      <c r="Q15" s="6" t="e">
        <f ca="1">_xll.BDP($A15,"EQY_DVD_YLD_IND",$A$1,$A$2)</f>
        <v>#NAME?</v>
      </c>
      <c r="R15" s="9" t="e">
        <f ca="1">_xll.BDH(A15,"px_last","11/3/23","11/3/23")</f>
        <v>#NAME?</v>
      </c>
    </row>
    <row r="16" spans="1:18" s="4" customFormat="1" ht="14.5">
      <c r="A16" s="7" t="s">
        <v>47</v>
      </c>
      <c r="B16" s="7" t="s">
        <v>48</v>
      </c>
      <c r="C16" s="7" t="s">
        <v>36</v>
      </c>
      <c r="D16" s="6">
        <v>4</v>
      </c>
      <c r="E16" s="6">
        <v>2</v>
      </c>
      <c r="F16" s="6">
        <v>0</v>
      </c>
      <c r="G16" s="6" t="e">
        <f ca="1">_xll.BDP($A16,"PX_YEST_CLOSE",$A$1,$A$2)</f>
        <v>#NAME?</v>
      </c>
      <c r="H16" s="6">
        <v>28.5</v>
      </c>
      <c r="I16" s="6">
        <v>4.1163697242736816</v>
      </c>
      <c r="J16" s="6">
        <v>4.2350001335144043</v>
      </c>
      <c r="K16" s="7" t="s">
        <v>25</v>
      </c>
      <c r="L16" s="6">
        <v>0.23700000345706901</v>
      </c>
      <c r="M16" s="6" t="e">
        <f ca="1">_xll.BDP($A16,"PX_LAST",$A$1,$A$2)</f>
        <v>#NAME?</v>
      </c>
      <c r="N16" s="6">
        <v>25504060</v>
      </c>
      <c r="O16" s="6" t="e">
        <f ca="1">_xll.BDP($A16,"CHG_NET_YTD",$A$1,$A$2)</f>
        <v>#NAME?</v>
      </c>
      <c r="P16" s="6">
        <v>0.21758548915386203</v>
      </c>
      <c r="Q16" s="6" t="e">
        <f ca="1">_xll.BDP($A16,"EQY_DVD_YLD_IND",$A$1,$A$2)</f>
        <v>#NAME?</v>
      </c>
      <c r="R16" s="9" t="e">
        <f ca="1">_xll.BDH(A16,"px_last","11/3/23","11/3/23")</f>
        <v>#NAME?</v>
      </c>
    </row>
    <row r="17" spans="1:18" s="4" customFormat="1" ht="14.5">
      <c r="A17" s="7" t="s">
        <v>49</v>
      </c>
      <c r="B17" s="7" t="s">
        <v>50</v>
      </c>
      <c r="C17" s="7" t="s">
        <v>36</v>
      </c>
      <c r="D17" s="6">
        <v>8</v>
      </c>
      <c r="E17" s="6">
        <v>0</v>
      </c>
      <c r="F17" s="6">
        <v>0</v>
      </c>
      <c r="G17" s="6" t="e">
        <f ca="1">_xll.BDP($A17,"PX_YEST_CLOSE",$A$1,$A$2)</f>
        <v>#NAME?</v>
      </c>
      <c r="H17" s="6">
        <v>49.5</v>
      </c>
      <c r="I17" s="6">
        <v>0.6990969181060791</v>
      </c>
      <c r="J17" s="6">
        <v>0.97079998254776012</v>
      </c>
      <c r="K17" s="7" t="s">
        <v>25</v>
      </c>
      <c r="L17" s="6">
        <v>8.0473198201284013E-2</v>
      </c>
      <c r="M17" s="6" t="e">
        <f ca="1">_xll.BDP($A17,"PX_LAST",$A$1,$A$2)</f>
        <v>#NAME?</v>
      </c>
      <c r="N17" s="6">
        <v>25202010</v>
      </c>
      <c r="O17" s="6" t="e">
        <f ca="1">_xll.BDP($A17,"CHG_NET_YTD",$A$1,$A$2)</f>
        <v>#NAME?</v>
      </c>
      <c r="P17" s="6">
        <v>3.0312190055847168</v>
      </c>
      <c r="Q17" s="6" t="e">
        <f ca="1">_xll.BDP($A17,"EQY_DVD_YLD_IND",$A$1,$A$2)</f>
        <v>#NAME?</v>
      </c>
      <c r="R17" s="9" t="e">
        <f ca="1">_xll.BDH(A17,"px_last","11/3/23","11/3/23")</f>
        <v>#NAME?</v>
      </c>
    </row>
    <row r="18" spans="1:18" s="4" customFormat="1" ht="14.5">
      <c r="A18" s="7" t="s">
        <v>51</v>
      </c>
      <c r="B18" s="7" t="s">
        <v>52</v>
      </c>
      <c r="C18" s="7" t="s">
        <v>36</v>
      </c>
      <c r="D18" s="6">
        <v>7</v>
      </c>
      <c r="E18" s="6">
        <v>5</v>
      </c>
      <c r="F18" s="6">
        <v>1</v>
      </c>
      <c r="G18" s="6" t="e">
        <f ca="1">_xll.BDP($A18,"PX_YEST_CLOSE",$A$1,$A$2)</f>
        <v>#NAME?</v>
      </c>
      <c r="H18" s="6">
        <v>180.69999694824219</v>
      </c>
      <c r="I18" s="6">
        <v>4.764864444732666</v>
      </c>
      <c r="J18" s="6">
        <v>4.9060001373291025</v>
      </c>
      <c r="K18" s="7" t="s">
        <v>25</v>
      </c>
      <c r="L18" s="6">
        <v>1.7250000238418579</v>
      </c>
      <c r="M18" s="6" t="e">
        <f ca="1">_xll.BDP($A18,"PX_LAST",$A$1,$A$2)</f>
        <v>#NAME?</v>
      </c>
      <c r="N18" s="6">
        <v>25503030</v>
      </c>
      <c r="O18" s="6" t="e">
        <f ca="1">_xll.BDP($A18,"CHG_NET_YTD",$A$1,$A$2)</f>
        <v>#NAME?</v>
      </c>
      <c r="P18" s="6">
        <v>2.3392210006713872</v>
      </c>
      <c r="Q18" s="6" t="e">
        <f ca="1">_xll.BDP($A18,"EQY_DVD_YLD_IND",$A$1,$A$2)</f>
        <v>#NAME?</v>
      </c>
      <c r="R18" s="9" t="e">
        <f ca="1">_xll.BDH(A18,"px_last","11/3/23","11/3/23")</f>
        <v>#NAME?</v>
      </c>
    </row>
    <row r="19" spans="1:18" s="4" customFormat="1" ht="14.5">
      <c r="A19" s="7" t="s">
        <v>53</v>
      </c>
      <c r="B19" s="7" t="s">
        <v>54</v>
      </c>
      <c r="C19" s="7" t="s">
        <v>36</v>
      </c>
      <c r="D19" s="6">
        <v>11</v>
      </c>
      <c r="E19" s="6">
        <v>10</v>
      </c>
      <c r="F19" s="6">
        <v>1</v>
      </c>
      <c r="G19" s="6" t="e">
        <f ca="1">_xll.BDP($A19,"PX_YEST_CLOSE",$A$1,$A$2)</f>
        <v>#NAME?</v>
      </c>
      <c r="H19" s="6">
        <v>88.787002563476563</v>
      </c>
      <c r="I19" s="6">
        <v>3.4414770603179932</v>
      </c>
      <c r="J19" s="6">
        <v>3.586999893188477</v>
      </c>
      <c r="K19" s="7" t="s">
        <v>25</v>
      </c>
      <c r="L19" s="6">
        <v>0.61696121119201208</v>
      </c>
      <c r="M19" s="6" t="e">
        <f ca="1">_xll.BDP($A19,"PX_LAST",$A$1,$A$2)</f>
        <v>#NAME?</v>
      </c>
      <c r="N19" s="6">
        <v>25101010</v>
      </c>
      <c r="O19" s="6" t="e">
        <f ca="1">_xll.BDP($A19,"CHG_NET_YTD",$A$1,$A$2)</f>
        <v>#NAME?</v>
      </c>
      <c r="P19" s="6">
        <v>-3.8522224426269531</v>
      </c>
      <c r="Q19" s="6" t="e">
        <f ca="1">_xll.BDP($A19,"EQY_DVD_YLD_IND",$A$1,$A$2)</f>
        <v>#NAME?</v>
      </c>
      <c r="R19" s="9" t="e">
        <f ca="1">_xll.BDH(A19,"px_last","11/3/23","11/3/23")</f>
        <v>#NAME?</v>
      </c>
    </row>
    <row r="20" spans="1:18" s="4" customFormat="1" ht="14.5">
      <c r="A20" s="7" t="s">
        <v>55</v>
      </c>
      <c r="B20" s="7" t="s">
        <v>56</v>
      </c>
      <c r="C20" s="7" t="s">
        <v>36</v>
      </c>
      <c r="D20" s="6">
        <v>13</v>
      </c>
      <c r="E20" s="6">
        <v>1</v>
      </c>
      <c r="F20" s="6">
        <v>0</v>
      </c>
      <c r="G20" s="6" t="e">
        <f ca="1">_xll.BDP($A20,"PX_YEST_CLOSE",$A$1,$A$2)</f>
        <v>#NAME?</v>
      </c>
      <c r="H20" s="6">
        <v>52.209999084472656</v>
      </c>
      <c r="I20" s="6">
        <v>2.2405178546905522</v>
      </c>
      <c r="J20" s="6">
        <v>2.2709999084472661</v>
      </c>
      <c r="K20" s="7" t="s">
        <v>25</v>
      </c>
      <c r="L20" s="6">
        <v>0.24946692591577802</v>
      </c>
      <c r="M20" s="6" t="e">
        <f ca="1">_xll.BDP($A20,"PX_LAST",$A$1,$A$2)</f>
        <v>#NAME?</v>
      </c>
      <c r="N20" s="6">
        <v>25203010</v>
      </c>
      <c r="O20" s="6" t="e">
        <f ca="1">_xll.BDP($A20,"CHG_NET_YTD",$A$1,$A$2)</f>
        <v>#NAME?</v>
      </c>
      <c r="P20" s="6">
        <v>22.491897583007813</v>
      </c>
      <c r="Q20" s="6" t="e">
        <f ca="1">_xll.BDP($A20,"EQY_DVD_YLD_IND",$A$1,$A$2)</f>
        <v>#NAME?</v>
      </c>
      <c r="R20" s="9" t="e">
        <f ca="1">_xll.BDH(A20,"px_last","11/3/23","11/3/23")</f>
        <v>#NAME?</v>
      </c>
    </row>
    <row r="21" spans="1:18" s="4" customFormat="1" ht="14.5">
      <c r="A21" s="7" t="s">
        <v>57</v>
      </c>
      <c r="B21" s="7" t="s">
        <v>58</v>
      </c>
      <c r="C21" s="7" t="s">
        <v>36</v>
      </c>
      <c r="D21" s="6">
        <v>2</v>
      </c>
      <c r="E21" s="6">
        <v>9</v>
      </c>
      <c r="F21" s="6">
        <v>2</v>
      </c>
      <c r="G21" s="6" t="e">
        <f ca="1">_xll.BDP($A21,"PX_YEST_CLOSE",$A$1,$A$2)</f>
        <v>#NAME?</v>
      </c>
      <c r="H21" s="6">
        <v>17.030000686645508</v>
      </c>
      <c r="I21" s="6"/>
      <c r="J21" s="6"/>
      <c r="K21" s="7" t="s">
        <v>59</v>
      </c>
      <c r="L21" s="6">
        <v>0</v>
      </c>
      <c r="M21" s="6" t="e">
        <f ca="1">_xll.BDP($A21,"PX_LAST",$A$1,$A$2)</f>
        <v>#NAME?</v>
      </c>
      <c r="N21" s="6">
        <v>25203010</v>
      </c>
      <c r="O21" s="6" t="e">
        <f ca="1">_xll.BDP($A21,"CHG_NET_YTD",$A$1,$A$2)</f>
        <v>#NAME?</v>
      </c>
      <c r="P21" s="6">
        <v>-40.946842193603516</v>
      </c>
      <c r="Q21" s="6" t="e">
        <f ca="1">_xll.BDP($A21,"EQY_DVD_YLD_IND",$A$1,$A$2)</f>
        <v>#NAME?</v>
      </c>
      <c r="R21" s="9" t="e">
        <f ca="1">_xll.BDH(A21,"px_last","11/3/23","11/3/23")</f>
        <v>#NAME?</v>
      </c>
    </row>
    <row r="22" spans="1:18" s="4" customFormat="1" ht="14.5">
      <c r="A22" s="7" t="s">
        <v>60</v>
      </c>
      <c r="B22" s="7" t="s">
        <v>61</v>
      </c>
      <c r="C22" s="7" t="s">
        <v>36</v>
      </c>
      <c r="D22" s="6">
        <v>4</v>
      </c>
      <c r="E22" s="6">
        <v>4</v>
      </c>
      <c r="F22" s="6">
        <v>1</v>
      </c>
      <c r="G22" s="6" t="e">
        <f ca="1">_xll.BDP($A22,"PX_YEST_CLOSE",$A$1,$A$2)</f>
        <v>#NAME?</v>
      </c>
      <c r="H22" s="6">
        <v>32.125</v>
      </c>
      <c r="I22" s="6"/>
      <c r="J22" s="6">
        <v>0</v>
      </c>
      <c r="K22" s="7" t="s">
        <v>59</v>
      </c>
      <c r="L22" s="6">
        <v>0</v>
      </c>
      <c r="M22" s="6" t="e">
        <f ca="1">_xll.BDP($A22,"PX_LAST",$A$1,$A$2)</f>
        <v>#NAME?</v>
      </c>
      <c r="N22" s="6">
        <v>25504010</v>
      </c>
      <c r="O22" s="6" t="e">
        <f ca="1">_xll.BDP($A22,"CHG_NET_YTD",$A$1,$A$2)</f>
        <v>#NAME?</v>
      </c>
      <c r="P22" s="6">
        <v>-50.263992309570313</v>
      </c>
      <c r="Q22" s="6" t="e">
        <f ca="1">_xll.BDP($A22,"EQY_DVD_YLD_IND",$A$1,$A$2)</f>
        <v>#NAME?</v>
      </c>
      <c r="R22" s="9" t="e">
        <f ca="1">_xll.BDH(A22,"px_last","11/3/23","11/3/23")</f>
        <v>#NAME?</v>
      </c>
    </row>
    <row r="23" spans="1:18" s="4" customFormat="1" ht="14.5">
      <c r="A23" s="7" t="s">
        <v>62</v>
      </c>
      <c r="B23" s="7" t="s">
        <v>63</v>
      </c>
      <c r="C23" s="7" t="s">
        <v>36</v>
      </c>
      <c r="D23" s="6">
        <v>9</v>
      </c>
      <c r="E23" s="6">
        <v>0</v>
      </c>
      <c r="F23" s="6">
        <v>0</v>
      </c>
      <c r="G23" s="6" t="e">
        <f ca="1">_xll.BDP($A23,"PX_YEST_CLOSE",$A$1,$A$2)</f>
        <v>#NAME?</v>
      </c>
      <c r="H23" s="6">
        <v>39.25</v>
      </c>
      <c r="I23" s="6">
        <v>1.568012595176697</v>
      </c>
      <c r="J23" s="6">
        <v>1.6180000305175781</v>
      </c>
      <c r="K23" s="7" t="s">
        <v>25</v>
      </c>
      <c r="L23" s="6">
        <v>0.10000000149011601</v>
      </c>
      <c r="M23" s="6" t="e">
        <f ca="1">_xll.BDP($A23,"PX_LAST",$A$1,$A$2)</f>
        <v>#NAME?</v>
      </c>
      <c r="N23" s="6">
        <v>25504040</v>
      </c>
      <c r="O23" s="6" t="e">
        <f ca="1">_xll.BDP($A23,"CHG_NET_YTD",$A$1,$A$2)</f>
        <v>#NAME?</v>
      </c>
      <c r="P23" s="6">
        <v>-34.807056427001953</v>
      </c>
      <c r="Q23" s="6" t="e">
        <f ca="1">_xll.BDP($A23,"EQY_DVD_YLD_IND",$A$1,$A$2)</f>
        <v>#NAME?</v>
      </c>
      <c r="R23" s="9" t="e">
        <f ca="1">_xll.BDH(A23,"px_last","11/3/23","11/3/23")</f>
        <v>#NAME?</v>
      </c>
    </row>
    <row r="24" spans="1:18" s="4" customFormat="1" ht="14.5">
      <c r="A24" s="7" t="s">
        <v>64</v>
      </c>
      <c r="B24" s="7" t="s">
        <v>65</v>
      </c>
      <c r="C24" s="7" t="s">
        <v>66</v>
      </c>
      <c r="D24" s="6">
        <v>1</v>
      </c>
      <c r="E24" s="6">
        <v>3</v>
      </c>
      <c r="F24" s="6">
        <v>0</v>
      </c>
      <c r="G24" s="6" t="e">
        <f ca="1">_xll.BDP($A24,"PX_YEST_CLOSE",$A$1,$A$2)</f>
        <v>#NAME?</v>
      </c>
      <c r="H24" s="6">
        <v>38.75</v>
      </c>
      <c r="I24" s="6">
        <v>4.2529988288879395</v>
      </c>
      <c r="J24" s="6">
        <v>4.2690000534057617</v>
      </c>
      <c r="K24" s="7" t="s">
        <v>25</v>
      </c>
      <c r="L24" s="6">
        <v>0.37999999523162803</v>
      </c>
      <c r="M24" s="6" t="e">
        <f ca="1">_xll.BDP($A24,"PX_LAST",$A$1,$A$2)</f>
        <v>#NAME?</v>
      </c>
      <c r="N24" s="6">
        <v>30101030</v>
      </c>
      <c r="O24" s="6" t="e">
        <f ca="1">_xll.BDP($A24,"CHG_NET_YTD",$A$1,$A$2)</f>
        <v>#NAME?</v>
      </c>
      <c r="P24" s="6">
        <v>3.120609045028687</v>
      </c>
      <c r="Q24" s="6" t="e">
        <f ca="1">_xll.BDP($A24,"EQY_DVD_YLD_IND",$A$1,$A$2)</f>
        <v>#NAME?</v>
      </c>
      <c r="R24" s="9" t="e">
        <f ca="1">_xll.BDH(A24,"px_last","11/3/23","11/3/23")</f>
        <v>#NAME?</v>
      </c>
    </row>
    <row r="25" spans="1:18" s="4" customFormat="1" ht="14.5">
      <c r="A25" s="7" t="s">
        <v>67</v>
      </c>
      <c r="B25" s="7" t="s">
        <v>68</v>
      </c>
      <c r="C25" s="7" t="s">
        <v>66</v>
      </c>
      <c r="D25" s="6">
        <v>5</v>
      </c>
      <c r="E25" s="6">
        <v>2</v>
      </c>
      <c r="F25" s="6">
        <v>1</v>
      </c>
      <c r="G25" s="6" t="e">
        <f ca="1">_xll.BDP($A25,"PX_YEST_CLOSE",$A$1,$A$2)</f>
        <v>#NAME?</v>
      </c>
      <c r="H25" s="6">
        <v>43.285999298095703</v>
      </c>
      <c r="I25" s="6">
        <v>1.840645551681519</v>
      </c>
      <c r="J25" s="6">
        <v>1.842000007629395</v>
      </c>
      <c r="K25" s="7" t="s">
        <v>25</v>
      </c>
      <c r="L25" s="6">
        <v>0.18299999833107</v>
      </c>
      <c r="M25" s="6" t="e">
        <f ca="1">_xll.BDP($A25,"PX_LAST",$A$1,$A$2)</f>
        <v>#NAME?</v>
      </c>
      <c r="N25" s="6">
        <v>30101030</v>
      </c>
      <c r="O25" s="6" t="e">
        <f ca="1">_xll.BDP($A25,"CHG_NET_YTD",$A$1,$A$2)</f>
        <v>#NAME?</v>
      </c>
      <c r="P25" s="6">
        <v>11.217049598693848</v>
      </c>
      <c r="Q25" s="6" t="e">
        <f ca="1">_xll.BDP($A25,"EQY_DVD_YLD_IND",$A$1,$A$2)</f>
        <v>#NAME?</v>
      </c>
      <c r="R25" s="9" t="e">
        <f ca="1">_xll.BDH(A25,"px_last","11/3/23","11/3/23")</f>
        <v>#NAME?</v>
      </c>
    </row>
    <row r="26" spans="1:18" s="4" customFormat="1" ht="14.5">
      <c r="A26" s="7" t="s">
        <v>69</v>
      </c>
      <c r="B26" s="7" t="s">
        <v>70</v>
      </c>
      <c r="C26" s="7" t="s">
        <v>66</v>
      </c>
      <c r="D26" s="6">
        <v>1</v>
      </c>
      <c r="E26" s="6">
        <v>10</v>
      </c>
      <c r="F26" s="6">
        <v>0</v>
      </c>
      <c r="G26" s="6" t="e">
        <f ca="1">_xll.BDP($A26,"PX_YEST_CLOSE",$A$1,$A$2)</f>
        <v>#NAME?</v>
      </c>
      <c r="H26" s="6">
        <v>77.400001525878906</v>
      </c>
      <c r="I26" s="6">
        <v>1.65007495880127</v>
      </c>
      <c r="J26" s="6">
        <v>1.654999971389771</v>
      </c>
      <c r="K26" s="7" t="s">
        <v>25</v>
      </c>
      <c r="L26" s="6">
        <v>0.302500009536743</v>
      </c>
      <c r="M26" s="6" t="e">
        <f ca="1">_xll.BDP($A26,"PX_LAST",$A$1,$A$2)</f>
        <v>#NAME?</v>
      </c>
      <c r="N26" s="6">
        <v>30101030</v>
      </c>
      <c r="O26" s="6" t="e">
        <f ca="1">_xll.BDP($A26,"CHG_NET_YTD",$A$1,$A$2)</f>
        <v>#NAME?</v>
      </c>
      <c r="P26" s="6">
        <v>-2.1875407695770259</v>
      </c>
      <c r="Q26" s="6" t="e">
        <f ca="1">_xll.BDP($A26,"EQY_DVD_YLD_IND",$A$1,$A$2)</f>
        <v>#NAME?</v>
      </c>
      <c r="R26" s="9" t="e">
        <f ca="1">_xll.BDH(A26,"px_last","11/3/23","11/3/23")</f>
        <v>#NAME?</v>
      </c>
    </row>
    <row r="27" spans="1:18" s="4" customFormat="1" ht="14.5">
      <c r="A27" s="7" t="s">
        <v>71</v>
      </c>
      <c r="B27" s="7" t="s">
        <v>72</v>
      </c>
      <c r="C27" s="7" t="s">
        <v>66</v>
      </c>
      <c r="D27" s="6">
        <v>5</v>
      </c>
      <c r="E27" s="6">
        <v>3</v>
      </c>
      <c r="F27" s="6">
        <v>0</v>
      </c>
      <c r="G27" s="6" t="e">
        <f ca="1">_xll.BDP($A27,"PX_YEST_CLOSE",$A$1,$A$2)</f>
        <v>#NAME?</v>
      </c>
      <c r="H27" s="6">
        <v>168</v>
      </c>
      <c r="I27" s="6">
        <v>1.7733010053634639</v>
      </c>
      <c r="J27" s="6">
        <v>1.776000022888184</v>
      </c>
      <c r="K27" s="7" t="s">
        <v>25</v>
      </c>
      <c r="L27" s="6">
        <v>0.71299999952316306</v>
      </c>
      <c r="M27" s="6" t="e">
        <f ca="1">_xll.BDP($A27,"PX_LAST",$A$1,$A$2)</f>
        <v>#NAME?</v>
      </c>
      <c r="N27" s="6">
        <v>30101030</v>
      </c>
      <c r="O27" s="6" t="e">
        <f ca="1">_xll.BDP($A27,"CHG_NET_YTD",$A$1,$A$2)</f>
        <v>#NAME?</v>
      </c>
      <c r="P27" s="6">
        <v>-4.2621603012084961</v>
      </c>
      <c r="Q27" s="6" t="e">
        <f ca="1">_xll.BDP($A27,"EQY_DVD_YLD_IND",$A$1,$A$2)</f>
        <v>#NAME?</v>
      </c>
      <c r="R27" s="9" t="e">
        <f ca="1">_xll.BDH(A27,"px_last","11/3/23","11/3/23")</f>
        <v>#NAME?</v>
      </c>
    </row>
    <row r="28" spans="1:18" s="4" customFormat="1" ht="14.5">
      <c r="A28" s="7" t="s">
        <v>73</v>
      </c>
      <c r="B28" s="7" t="s">
        <v>74</v>
      </c>
      <c r="C28" s="7" t="s">
        <v>66</v>
      </c>
      <c r="D28" s="6">
        <v>5</v>
      </c>
      <c r="E28" s="6">
        <v>4</v>
      </c>
      <c r="F28" s="6">
        <v>0</v>
      </c>
      <c r="G28" s="6" t="e">
        <f ca="1">_xll.BDP($A28,"PX_YEST_CLOSE",$A$1,$A$2)</f>
        <v>#NAME?</v>
      </c>
      <c r="H28" s="6">
        <v>122.22200012207031</v>
      </c>
      <c r="I28" s="6">
        <v>3.3143224716186519</v>
      </c>
      <c r="J28" s="6">
        <v>3.4140000343322749</v>
      </c>
      <c r="K28" s="7" t="s">
        <v>25</v>
      </c>
      <c r="L28" s="6">
        <v>0.769999980926514</v>
      </c>
      <c r="M28" s="6" t="e">
        <f ca="1">_xll.BDP($A28,"PX_LAST",$A$1,$A$2)</f>
        <v>#NAME?</v>
      </c>
      <c r="N28" s="6">
        <v>30202030</v>
      </c>
      <c r="O28" s="6" t="e">
        <f ca="1">_xll.BDP($A28,"CHG_NET_YTD",$A$1,$A$2)</f>
        <v>#NAME?</v>
      </c>
      <c r="P28" s="6">
        <v>12.943609237670898</v>
      </c>
      <c r="Q28" s="6" t="e">
        <f ca="1">_xll.BDP($A28,"EQY_DVD_YLD_IND",$A$1,$A$2)</f>
        <v>#NAME?</v>
      </c>
      <c r="R28" s="9" t="e">
        <f ca="1">_xll.BDH(A28,"px_last","11/3/23","11/3/23")</f>
        <v>#NAME?</v>
      </c>
    </row>
    <row r="29" spans="1:18" s="4" customFormat="1" ht="14.5">
      <c r="A29" s="7" t="s">
        <v>75</v>
      </c>
      <c r="B29" s="7" t="s">
        <v>76</v>
      </c>
      <c r="C29" s="7" t="s">
        <v>66</v>
      </c>
      <c r="D29" s="6">
        <v>7</v>
      </c>
      <c r="E29" s="6">
        <v>4</v>
      </c>
      <c r="F29" s="6">
        <v>1</v>
      </c>
      <c r="G29" s="6" t="e">
        <f ca="1">_xll.BDP($A29,"PX_YEST_CLOSE",$A$1,$A$2)</f>
        <v>#NAME?</v>
      </c>
      <c r="H29" s="6">
        <v>34.590999603271484</v>
      </c>
      <c r="I29" s="6">
        <v>2.5641026496887211</v>
      </c>
      <c r="J29" s="6">
        <v>2.601000070571899</v>
      </c>
      <c r="K29" s="7" t="s">
        <v>25</v>
      </c>
      <c r="L29" s="6">
        <v>0.18500000238418601</v>
      </c>
      <c r="M29" s="6" t="e">
        <f ca="1">_xll.BDP($A29,"PX_LAST",$A$1,$A$2)</f>
        <v>#NAME?</v>
      </c>
      <c r="N29" s="6">
        <v>30202030</v>
      </c>
      <c r="O29" s="6" t="e">
        <f ca="1">_xll.BDP($A29,"CHG_NET_YTD",$A$1,$A$2)</f>
        <v>#NAME?</v>
      </c>
      <c r="P29" s="6">
        <v>-13.90214729309082</v>
      </c>
      <c r="Q29" s="6" t="e">
        <f ca="1">_xll.BDP($A29,"EQY_DVD_YLD_IND",$A$1,$A$2)</f>
        <v>#NAME?</v>
      </c>
      <c r="R29" s="9" t="e">
        <f ca="1">_xll.BDH(A29,"px_last","11/3/23","11/3/23")</f>
        <v>#NAME?</v>
      </c>
    </row>
    <row r="30" spans="1:18" s="4" customFormat="1" ht="14.5">
      <c r="A30" s="7" t="s">
        <v>77</v>
      </c>
      <c r="B30" s="7" t="s">
        <v>78</v>
      </c>
      <c r="C30" s="7" t="s">
        <v>66</v>
      </c>
      <c r="D30" s="6">
        <v>15</v>
      </c>
      <c r="E30" s="6">
        <v>2</v>
      </c>
      <c r="F30" s="6">
        <v>0</v>
      </c>
      <c r="G30" s="6" t="e">
        <f ca="1">_xll.BDP($A30,"PX_YEST_CLOSE",$A$1,$A$2)</f>
        <v>#NAME?</v>
      </c>
      <c r="H30" s="6">
        <v>82.932998657226563</v>
      </c>
      <c r="I30" s="6">
        <v>0.72916662693023704</v>
      </c>
      <c r="J30" s="6">
        <v>0.87099999189376809</v>
      </c>
      <c r="K30" s="7" t="s">
        <v>25</v>
      </c>
      <c r="L30" s="6">
        <v>0.18701130079619602</v>
      </c>
      <c r="M30" s="6" t="e">
        <f ca="1">_xll.BDP($A30,"PX_LAST",$A$1,$A$2)</f>
        <v>#NAME?</v>
      </c>
      <c r="N30" s="6">
        <v>30101030</v>
      </c>
      <c r="O30" s="6" t="e">
        <f ca="1">_xll.BDP($A30,"CHG_NET_YTD",$A$1,$A$2)</f>
        <v>#NAME?</v>
      </c>
      <c r="P30" s="6">
        <v>29.07563591003418</v>
      </c>
      <c r="Q30" s="6" t="e">
        <f ca="1">_xll.BDP($A30,"EQY_DVD_YLD_IND",$A$1,$A$2)</f>
        <v>#NAME?</v>
      </c>
      <c r="R30" s="9" t="e">
        <f ca="1">_xll.BDH(A30,"px_last","11/3/23","11/3/23")</f>
        <v>#NAME?</v>
      </c>
    </row>
    <row r="31" spans="1:18" s="4" customFormat="1" ht="14.5">
      <c r="A31" s="7" t="s">
        <v>79</v>
      </c>
      <c r="B31" s="7" t="s">
        <v>80</v>
      </c>
      <c r="C31" s="7" t="s">
        <v>66</v>
      </c>
      <c r="D31" s="6">
        <v>6</v>
      </c>
      <c r="E31" s="6">
        <v>5</v>
      </c>
      <c r="F31" s="6">
        <v>1</v>
      </c>
      <c r="G31" s="6" t="e">
        <f ca="1">_xll.BDP($A31,"PX_YEST_CLOSE",$A$1,$A$2)</f>
        <v>#NAME?</v>
      </c>
      <c r="H31" s="6">
        <v>130.25</v>
      </c>
      <c r="I31" s="6">
        <v>1.492013096809387</v>
      </c>
      <c r="J31" s="6">
        <v>1.483999967575073</v>
      </c>
      <c r="K31" s="7" t="s">
        <v>25</v>
      </c>
      <c r="L31" s="6">
        <v>0.44600000977516202</v>
      </c>
      <c r="M31" s="6" t="e">
        <f ca="1">_xll.BDP($A31,"PX_LAST",$A$1,$A$2)</f>
        <v>#NAME?</v>
      </c>
      <c r="N31" s="6">
        <v>30101030</v>
      </c>
      <c r="O31" s="6" t="e">
        <f ca="1">_xll.BDP($A31,"CHG_NET_YTD",$A$1,$A$2)</f>
        <v>#NAME?</v>
      </c>
      <c r="P31" s="6">
        <v>-0.12529362738132502</v>
      </c>
      <c r="Q31" s="6" t="e">
        <f ca="1">_xll.BDP($A31,"EQY_DVD_YLD_IND",$A$1,$A$2)</f>
        <v>#NAME?</v>
      </c>
      <c r="R31" s="9" t="e">
        <f ca="1">_xll.BDH(A31,"px_last","11/3/23","11/3/23")</f>
        <v>#NAME?</v>
      </c>
    </row>
    <row r="32" spans="1:18" s="4" customFormat="1" ht="14.5">
      <c r="A32" s="7" t="s">
        <v>81</v>
      </c>
      <c r="B32" s="7" t="s">
        <v>82</v>
      </c>
      <c r="C32" s="7" t="s">
        <v>66</v>
      </c>
      <c r="D32" s="6">
        <v>6</v>
      </c>
      <c r="E32" s="6">
        <v>0</v>
      </c>
      <c r="F32" s="6">
        <v>0</v>
      </c>
      <c r="G32" s="6" t="e">
        <f ca="1">_xll.BDP($A32,"PX_YEST_CLOSE",$A$1,$A$2)</f>
        <v>#NAME?</v>
      </c>
      <c r="H32" s="6">
        <v>35.333000183105469</v>
      </c>
      <c r="I32" s="6">
        <v>3.2838153839111328</v>
      </c>
      <c r="J32" s="6">
        <v>3.3229999542236328</v>
      </c>
      <c r="K32" s="7" t="s">
        <v>25</v>
      </c>
      <c r="L32" s="6">
        <v>0.20999999344348902</v>
      </c>
      <c r="M32" s="6" t="e">
        <f ca="1">_xll.BDP($A32,"PX_LAST",$A$1,$A$2)</f>
        <v>#NAME?</v>
      </c>
      <c r="N32" s="6">
        <v>30202030</v>
      </c>
      <c r="O32" s="6" t="e">
        <f ca="1">_xll.BDP($A32,"CHG_NET_YTD",$A$1,$A$2)</f>
        <v>#NAME?</v>
      </c>
      <c r="P32" s="6">
        <v>4.6216731071472168</v>
      </c>
      <c r="Q32" s="6" t="e">
        <f ca="1">_xll.BDP($A32,"EQY_DVD_YLD_IND",$A$1,$A$2)</f>
        <v>#NAME?</v>
      </c>
      <c r="R32" s="9" t="e">
        <f ca="1">_xll.BDH(A32,"px_last","11/3/23","11/3/23")</f>
        <v>#NAME?</v>
      </c>
    </row>
    <row r="33" spans="1:18" s="4" customFormat="1" ht="14.5">
      <c r="A33" s="7" t="s">
        <v>83</v>
      </c>
      <c r="B33" s="7" t="s">
        <v>84</v>
      </c>
      <c r="C33" s="7" t="s">
        <v>66</v>
      </c>
      <c r="D33" s="6">
        <v>6</v>
      </c>
      <c r="E33" s="6">
        <v>2</v>
      </c>
      <c r="F33" s="6">
        <v>0</v>
      </c>
      <c r="G33" s="6" t="e">
        <f ca="1">_xll.BDP($A33,"PX_YEST_CLOSE",$A$1,$A$2)</f>
        <v>#NAME?</v>
      </c>
      <c r="H33" s="6">
        <v>26.604999542236328</v>
      </c>
      <c r="I33" s="6">
        <v>2.1668119430541992</v>
      </c>
      <c r="J33" s="6">
        <v>2.1649999618530269</v>
      </c>
      <c r="K33" s="7" t="s">
        <v>25</v>
      </c>
      <c r="L33" s="6">
        <v>0.10729759760171201</v>
      </c>
      <c r="M33" s="6" t="e">
        <f ca="1">_xll.BDP($A33,"PX_LAST",$A$1,$A$2)</f>
        <v>#NAME?</v>
      </c>
      <c r="N33" s="6">
        <v>30201030</v>
      </c>
      <c r="O33" s="6" t="e">
        <f ca="1">_xll.BDP($A33,"CHG_NET_YTD",$A$1,$A$2)</f>
        <v>#NAME?</v>
      </c>
      <c r="P33" s="6">
        <v>-3.9010450839996342</v>
      </c>
      <c r="Q33" s="6" t="e">
        <f ca="1">_xll.BDP($A33,"EQY_DVD_YLD_IND",$A$1,$A$2)</f>
        <v>#NAME?</v>
      </c>
      <c r="R33" s="9" t="e">
        <f ca="1">_xll.BDH(A33,"px_last","11/3/23","11/3/23")</f>
        <v>#NAME?</v>
      </c>
    </row>
    <row r="34" spans="1:18" s="4" customFormat="1" ht="14.5">
      <c r="A34" s="7" t="s">
        <v>85</v>
      </c>
      <c r="B34" s="7" t="s">
        <v>86</v>
      </c>
      <c r="C34" s="7" t="s">
        <v>66</v>
      </c>
      <c r="D34" s="6">
        <v>8</v>
      </c>
      <c r="E34" s="6">
        <v>2</v>
      </c>
      <c r="F34" s="6">
        <v>0</v>
      </c>
      <c r="G34" s="6" t="e">
        <f ca="1">_xll.BDP($A34,"PX_YEST_CLOSE",$A$1,$A$2)</f>
        <v>#NAME?</v>
      </c>
      <c r="H34" s="6">
        <v>38.900001525878906</v>
      </c>
      <c r="I34" s="6">
        <v>2.8603687286376953</v>
      </c>
      <c r="J34" s="6">
        <v>3.0729999542236328</v>
      </c>
      <c r="K34" s="7" t="s">
        <v>25</v>
      </c>
      <c r="L34" s="6">
        <v>0.18999999761581401</v>
      </c>
      <c r="M34" s="6" t="e">
        <f ca="1">_xll.BDP($A34,"PX_LAST",$A$1,$A$2)</f>
        <v>#NAME?</v>
      </c>
      <c r="N34" s="6">
        <v>30302010</v>
      </c>
      <c r="O34" s="6" t="e">
        <f ca="1">_xll.BDP($A34,"CHG_NET_YTD",$A$1,$A$2)</f>
        <v>#NAME?</v>
      </c>
      <c r="P34" s="6">
        <v>-24.280422210693359</v>
      </c>
      <c r="Q34" s="6" t="e">
        <f ca="1">_xll.BDP($A34,"EQY_DVD_YLD_IND",$A$1,$A$2)</f>
        <v>#NAME?</v>
      </c>
      <c r="R34" s="9" t="e">
        <f ca="1">_xll.BDH(A34,"px_last","11/3/23","11/3/23")</f>
        <v>#NAME?</v>
      </c>
    </row>
    <row r="35" spans="1:18" s="4" customFormat="1" ht="14.5">
      <c r="A35" s="7" t="s">
        <v>87</v>
      </c>
      <c r="B35" s="7" t="s">
        <v>88</v>
      </c>
      <c r="C35" s="7" t="s">
        <v>89</v>
      </c>
      <c r="D35" s="6">
        <v>14</v>
      </c>
      <c r="E35" s="6">
        <v>1</v>
      </c>
      <c r="F35" s="6">
        <v>0</v>
      </c>
      <c r="G35" s="6" t="e">
        <f ca="1">_xll.BDP($A35,"PX_YEST_CLOSE",$A$1,$A$2)</f>
        <v>#NAME?</v>
      </c>
      <c r="H35" s="6">
        <v>14.730999946594238</v>
      </c>
      <c r="I35" s="6">
        <v>3.571428775787354</v>
      </c>
      <c r="J35" s="6">
        <v>3.653000116348267</v>
      </c>
      <c r="K35" s="7" t="s">
        <v>25</v>
      </c>
      <c r="L35" s="6">
        <v>0.10000000149011601</v>
      </c>
      <c r="M35" s="6" t="e">
        <f ca="1">_xll.BDP($A35,"PX_LAST",$A$1,$A$2)</f>
        <v>#NAME?</v>
      </c>
      <c r="N35" s="6">
        <v>10102020</v>
      </c>
      <c r="O35" s="6" t="e">
        <f ca="1">_xll.BDP($A35,"CHG_NET_YTD",$A$1,$A$2)</f>
        <v>#NAME?</v>
      </c>
      <c r="P35" s="6">
        <v>15.942028999328613</v>
      </c>
      <c r="Q35" s="6" t="e">
        <f ca="1">_xll.BDP($A35,"EQY_DVD_YLD_IND",$A$1,$A$2)</f>
        <v>#NAME?</v>
      </c>
      <c r="R35" s="9" t="e">
        <f ca="1">_xll.BDH(A35,"px_last","11/3/23","11/3/23")</f>
        <v>#NAME?</v>
      </c>
    </row>
    <row r="36" spans="1:18" s="4" customFormat="1" ht="14.5">
      <c r="A36" s="7" t="s">
        <v>90</v>
      </c>
      <c r="B36" s="7" t="s">
        <v>91</v>
      </c>
      <c r="C36" s="7" t="s">
        <v>89</v>
      </c>
      <c r="D36" s="6">
        <v>12</v>
      </c>
      <c r="E36" s="6">
        <v>2</v>
      </c>
      <c r="F36" s="6">
        <v>0</v>
      </c>
      <c r="G36" s="6" t="e">
        <f ca="1">_xll.BDP($A36,"PX_YEST_CLOSE",$A$1,$A$2)</f>
        <v>#NAME?</v>
      </c>
      <c r="H36" s="6">
        <v>14.53600025177002</v>
      </c>
      <c r="I36" s="6">
        <v>6.8442778587341309</v>
      </c>
      <c r="J36" s="6">
        <v>5.684999942779541</v>
      </c>
      <c r="K36" s="7" t="s">
        <v>92</v>
      </c>
      <c r="L36" s="6">
        <v>0.15000000596046401</v>
      </c>
      <c r="M36" s="6" t="e">
        <f ca="1">_xll.BDP($A36,"PX_LAST",$A$1,$A$2)</f>
        <v>#NAME?</v>
      </c>
      <c r="N36" s="6">
        <v>10102020</v>
      </c>
      <c r="O36" s="6" t="e">
        <f ca="1">_xll.BDP($A36,"CHG_NET_YTD",$A$1,$A$2)</f>
        <v>#NAME?</v>
      </c>
      <c r="P36" s="6">
        <v>-0.74487829208374001</v>
      </c>
      <c r="Q36" s="6" t="e">
        <f ca="1">_xll.BDP($A36,"EQY_DVD_YLD_IND",$A$1,$A$2)</f>
        <v>#NAME?</v>
      </c>
      <c r="R36" s="9" t="e">
        <f ca="1">_xll.BDH(A36,"px_last","11/3/23","11/3/23")</f>
        <v>#NAME?</v>
      </c>
    </row>
    <row r="37" spans="1:18" s="4" customFormat="1" ht="14.5">
      <c r="A37" s="7" t="s">
        <v>93</v>
      </c>
      <c r="B37" s="7" t="s">
        <v>94</v>
      </c>
      <c r="C37" s="7" t="s">
        <v>89</v>
      </c>
      <c r="D37" s="6">
        <v>8</v>
      </c>
      <c r="E37" s="6">
        <v>5</v>
      </c>
      <c r="F37" s="6">
        <v>0</v>
      </c>
      <c r="G37" s="6" t="e">
        <f ca="1">_xll.BDP($A37,"PX_YEST_CLOSE",$A$1,$A$2)</f>
        <v>#NAME?</v>
      </c>
      <c r="H37" s="6">
        <v>16.5</v>
      </c>
      <c r="I37" s="6"/>
      <c r="J37" s="6">
        <v>0</v>
      </c>
      <c r="K37" s="7" t="s">
        <v>95</v>
      </c>
      <c r="L37" s="6">
        <v>0</v>
      </c>
      <c r="M37" s="6" t="e">
        <f ca="1">_xll.BDP($A37,"PX_LAST",$A$1,$A$2)</f>
        <v>#NAME?</v>
      </c>
      <c r="N37" s="6">
        <v>10102020</v>
      </c>
      <c r="O37" s="6" t="e">
        <f ca="1">_xll.BDP($A37,"CHG_NET_YTD",$A$1,$A$2)</f>
        <v>#NAME?</v>
      </c>
      <c r="P37" s="6">
        <v>7.7724385261535645</v>
      </c>
      <c r="Q37" s="6" t="e">
        <f ca="1">_xll.BDP($A37,"EQY_DVD_YLD_IND",$A$1,$A$2)</f>
        <v>#NAME?</v>
      </c>
      <c r="R37" s="9" t="e">
        <f ca="1">_xll.BDH(A37,"px_last","11/3/23","11/3/23")</f>
        <v>#NAME?</v>
      </c>
    </row>
    <row r="38" spans="1:18" s="4" customFormat="1" ht="14.5">
      <c r="A38" s="7" t="s">
        <v>96</v>
      </c>
      <c r="B38" s="7" t="s">
        <v>97</v>
      </c>
      <c r="C38" s="7" t="s">
        <v>89</v>
      </c>
      <c r="D38" s="6">
        <v>8</v>
      </c>
      <c r="E38" s="6">
        <v>5</v>
      </c>
      <c r="F38" s="6">
        <v>1</v>
      </c>
      <c r="G38" s="6" t="e">
        <f ca="1">_xll.BDP($A38,"PX_YEST_CLOSE",$A$1,$A$2)</f>
        <v>#NAME?</v>
      </c>
      <c r="H38" s="6">
        <v>9.8330001831054688</v>
      </c>
      <c r="I38" s="6">
        <v>10.062893867492676</v>
      </c>
      <c r="J38" s="6">
        <v>9.8879995346069336</v>
      </c>
      <c r="K38" s="7" t="s">
        <v>25</v>
      </c>
      <c r="L38" s="6">
        <v>0.20000000298023202</v>
      </c>
      <c r="M38" s="6" t="e">
        <f ca="1">_xll.BDP($A38,"PX_LAST",$A$1,$A$2)</f>
        <v>#NAME?</v>
      </c>
      <c r="N38" s="6">
        <v>10102020</v>
      </c>
      <c r="O38" s="6" t="e">
        <f ca="1">_xll.BDP($A38,"CHG_NET_YTD",$A$1,$A$2)</f>
        <v>#NAME?</v>
      </c>
      <c r="P38" s="6">
        <v>-15.694596290588379</v>
      </c>
      <c r="Q38" s="6" t="e">
        <f ca="1">_xll.BDP($A38,"EQY_DVD_YLD_IND",$A$1,$A$2)</f>
        <v>#NAME?</v>
      </c>
      <c r="R38" s="9" t="e">
        <f ca="1">_xll.BDH(A38,"px_last","11/3/23","11/3/23")</f>
        <v>#NAME?</v>
      </c>
    </row>
    <row r="39" spans="1:18" s="4" customFormat="1" ht="14.5">
      <c r="A39" s="7" t="s">
        <v>98</v>
      </c>
      <c r="B39" s="7" t="s">
        <v>99</v>
      </c>
      <c r="C39" s="7" t="s">
        <v>89</v>
      </c>
      <c r="D39" s="6">
        <v>9</v>
      </c>
      <c r="E39" s="6">
        <v>3</v>
      </c>
      <c r="F39" s="6">
        <v>0</v>
      </c>
      <c r="G39" s="6" t="e">
        <f ca="1">_xll.BDP($A39,"PX_YEST_CLOSE",$A$1,$A$2)</f>
        <v>#NAME?</v>
      </c>
      <c r="H39" s="6">
        <v>7.9580001831054688</v>
      </c>
      <c r="I39" s="6">
        <v>1.485148549079895</v>
      </c>
      <c r="J39" s="6">
        <v>0.56089997291564908</v>
      </c>
      <c r="K39" s="7" t="s">
        <v>25</v>
      </c>
      <c r="L39" s="6">
        <v>0</v>
      </c>
      <c r="M39" s="6" t="e">
        <f ca="1">_xll.BDP($A39,"PX_LAST",$A$1,$A$2)</f>
        <v>#NAME?</v>
      </c>
      <c r="N39" s="6">
        <v>10102020</v>
      </c>
      <c r="O39" s="6" t="e">
        <f ca="1">_xll.BDP($A39,"CHG_NET_YTD",$A$1,$A$2)</f>
        <v>#NAME?</v>
      </c>
      <c r="P39" s="6">
        <v>-0.32894706726074202</v>
      </c>
      <c r="Q39" s="6" t="e">
        <f ca="1">_xll.BDP($A39,"EQY_DVD_YLD_IND",$A$1,$A$2)</f>
        <v>#NAME?</v>
      </c>
      <c r="R39" s="9" t="e">
        <f ca="1">_xll.BDH(A39,"px_last","11/3/23","11/3/23")</f>
        <v>#NAME?</v>
      </c>
    </row>
    <row r="40" spans="1:18" s="4" customFormat="1" ht="14.5">
      <c r="A40" s="7" t="s">
        <v>100</v>
      </c>
      <c r="B40" s="7" t="s">
        <v>101</v>
      </c>
      <c r="C40" s="7" t="s">
        <v>89</v>
      </c>
      <c r="D40" s="6">
        <v>5</v>
      </c>
      <c r="E40" s="6">
        <v>2</v>
      </c>
      <c r="F40" s="6">
        <v>0</v>
      </c>
      <c r="G40" s="6" t="e">
        <f ca="1">_xll.BDP($A40,"PX_YEST_CLOSE",$A$1,$A$2)</f>
        <v>#NAME?</v>
      </c>
      <c r="H40" s="6">
        <v>17.5</v>
      </c>
      <c r="I40" s="6">
        <v>3.298969030380249</v>
      </c>
      <c r="J40" s="6">
        <v>3.589999914169312</v>
      </c>
      <c r="K40" s="7" t="s">
        <v>25</v>
      </c>
      <c r="L40" s="6">
        <v>0.11999999731779101</v>
      </c>
      <c r="M40" s="6" t="e">
        <f ca="1">_xll.BDP($A40,"PX_LAST",$A$1,$A$2)</f>
        <v>#NAME?</v>
      </c>
      <c r="N40" s="6">
        <v>10101020</v>
      </c>
      <c r="O40" s="6" t="e">
        <f ca="1">_xll.BDP($A40,"CHG_NET_YTD",$A$1,$A$2)</f>
        <v>#NAME?</v>
      </c>
      <c r="P40" s="6">
        <v>-8.7201967239379883</v>
      </c>
      <c r="Q40" s="6" t="e">
        <f ca="1">_xll.BDP($A40,"EQY_DVD_YLD_IND",$A$1,$A$2)</f>
        <v>#NAME?</v>
      </c>
      <c r="R40" s="9" t="e">
        <f ca="1">_xll.BDH(A40,"px_last","11/3/23","11/3/23")</f>
        <v>#NAME?</v>
      </c>
    </row>
    <row r="41" spans="1:18" s="4" customFormat="1" ht="14.5">
      <c r="A41" s="7" t="s">
        <v>102</v>
      </c>
      <c r="B41" s="7" t="s">
        <v>103</v>
      </c>
      <c r="C41" s="7" t="s">
        <v>89</v>
      </c>
      <c r="D41" s="6">
        <v>7</v>
      </c>
      <c r="E41" s="6">
        <v>3</v>
      </c>
      <c r="F41" s="6">
        <v>0</v>
      </c>
      <c r="G41" s="6" t="e">
        <f ca="1">_xll.BDP($A41,"PX_YEST_CLOSE",$A$1,$A$2)</f>
        <v>#NAME?</v>
      </c>
      <c r="H41" s="6">
        <v>39.950000762939453</v>
      </c>
      <c r="I41" s="6">
        <v>4.7725105285644531</v>
      </c>
      <c r="J41" s="6">
        <v>7.6040000915527344</v>
      </c>
      <c r="K41" s="7" t="s">
        <v>92</v>
      </c>
      <c r="L41" s="6">
        <v>1</v>
      </c>
      <c r="M41" s="6" t="e">
        <f ca="1">_xll.BDP($A41,"PX_LAST",$A$1,$A$2)</f>
        <v>#NAME?</v>
      </c>
      <c r="N41" s="6">
        <v>10102020</v>
      </c>
      <c r="O41" s="6" t="e">
        <f ca="1">_xll.BDP($A41,"CHG_NET_YTD",$A$1,$A$2)</f>
        <v>#NAME?</v>
      </c>
      <c r="P41" s="6">
        <v>9.7416238784790039</v>
      </c>
      <c r="Q41" s="6" t="e">
        <f ca="1">_xll.BDP($A41,"EQY_DVD_YLD_IND",$A$1,$A$2)</f>
        <v>#NAME?</v>
      </c>
      <c r="R41" s="9" t="e">
        <f ca="1">_xll.BDH(A41,"px_last","11/3/23","11/3/23")</f>
        <v>#NAME?</v>
      </c>
    </row>
    <row r="42" spans="1:18" s="4" customFormat="1" ht="14.5">
      <c r="A42" s="7" t="s">
        <v>104</v>
      </c>
      <c r="B42" s="7" t="s">
        <v>105</v>
      </c>
      <c r="C42" s="7" t="s">
        <v>89</v>
      </c>
      <c r="D42" s="6">
        <v>12</v>
      </c>
      <c r="E42" s="6">
        <v>0</v>
      </c>
      <c r="F42" s="6">
        <v>0</v>
      </c>
      <c r="G42" s="6" t="e">
        <f ca="1">_xll.BDP($A42,"PX_YEST_CLOSE",$A$1,$A$2)</f>
        <v>#NAME?</v>
      </c>
      <c r="H42" s="6">
        <v>10.682000160217285</v>
      </c>
      <c r="I42" s="6"/>
      <c r="J42" s="6">
        <v>0</v>
      </c>
      <c r="K42" s="7" t="s">
        <v>59</v>
      </c>
      <c r="L42" s="6">
        <v>0</v>
      </c>
      <c r="M42" s="6" t="e">
        <f ca="1">_xll.BDP($A42,"PX_LAST",$A$1,$A$2)</f>
        <v>#NAME?</v>
      </c>
      <c r="N42" s="6">
        <v>10102050</v>
      </c>
      <c r="O42" s="6" t="e">
        <f ca="1">_xll.BDP($A42,"CHG_NET_YTD",$A$1,$A$2)</f>
        <v>#NAME?</v>
      </c>
      <c r="P42" s="6">
        <v>36.894824981689453</v>
      </c>
      <c r="Q42" s="6" t="e">
        <f ca="1">_xll.BDP($A42,"EQY_DVD_YLD_IND",$A$1,$A$2)</f>
        <v>#NAME?</v>
      </c>
      <c r="R42" s="9" t="e">
        <f ca="1">_xll.BDH(A42,"px_last","11/3/23","11/3/23")</f>
        <v>#NAME?</v>
      </c>
    </row>
    <row r="43" spans="1:18" s="4" customFormat="1" ht="14.5">
      <c r="A43" s="7" t="s">
        <v>106</v>
      </c>
      <c r="B43" s="7" t="s">
        <v>107</v>
      </c>
      <c r="C43" s="7" t="s">
        <v>89</v>
      </c>
      <c r="D43" s="6">
        <v>7</v>
      </c>
      <c r="E43" s="6">
        <v>1</v>
      </c>
      <c r="F43" s="6">
        <v>0</v>
      </c>
      <c r="G43" s="6" t="e">
        <f ca="1">_xll.BDP($A43,"PX_YEST_CLOSE",$A$1,$A$2)</f>
        <v>#NAME?</v>
      </c>
      <c r="H43" s="6">
        <v>9.4720001220703125</v>
      </c>
      <c r="I43" s="6">
        <v>5.2770447731018066</v>
      </c>
      <c r="J43" s="6">
        <v>5.2290000915527344</v>
      </c>
      <c r="K43" s="7" t="s">
        <v>25</v>
      </c>
      <c r="L43" s="6">
        <v>0</v>
      </c>
      <c r="M43" s="6" t="e">
        <f ca="1">_xll.BDP($A43,"PX_LAST",$A$1,$A$2)</f>
        <v>#NAME?</v>
      </c>
      <c r="N43" s="6">
        <v>10102020</v>
      </c>
      <c r="O43" s="6" t="e">
        <f ca="1">_xll.BDP($A43,"CHG_NET_YTD",$A$1,$A$2)</f>
        <v>#NAME?</v>
      </c>
      <c r="P43" s="6">
        <v>28.040536880493164</v>
      </c>
      <c r="Q43" s="6" t="e">
        <f ca="1">_xll.BDP($A43,"EQY_DVD_YLD_IND",$A$1,$A$2)</f>
        <v>#NAME?</v>
      </c>
      <c r="R43" s="9" t="e">
        <f ca="1">_xll.BDH(A43,"px_last","11/3/23","11/3/23")</f>
        <v>#NAME?</v>
      </c>
    </row>
    <row r="44" spans="1:18" s="4" customFormat="1" ht="14.5">
      <c r="A44" s="7" t="s">
        <v>108</v>
      </c>
      <c r="B44" s="7" t="s">
        <v>109</v>
      </c>
      <c r="C44" s="7" t="s">
        <v>89</v>
      </c>
      <c r="D44" s="6">
        <v>8</v>
      </c>
      <c r="E44" s="6">
        <v>5</v>
      </c>
      <c r="F44" s="6">
        <v>0</v>
      </c>
      <c r="G44" s="6" t="e">
        <f ca="1">_xll.BDP($A44,"PX_YEST_CLOSE",$A$1,$A$2)</f>
        <v>#NAME?</v>
      </c>
      <c r="H44" s="6">
        <v>30.576999664306641</v>
      </c>
      <c r="I44" s="6"/>
      <c r="J44" s="6">
        <v>0</v>
      </c>
      <c r="K44" s="7" t="s">
        <v>59</v>
      </c>
      <c r="L44" s="6">
        <v>0</v>
      </c>
      <c r="M44" s="6" t="e">
        <f ca="1">_xll.BDP($A44,"PX_LAST",$A$1,$A$2)</f>
        <v>#NAME?</v>
      </c>
      <c r="N44" s="6">
        <v>10102020</v>
      </c>
      <c r="O44" s="6" t="e">
        <f ca="1">_xll.BDP($A44,"CHG_NET_YTD",$A$1,$A$2)</f>
        <v>#NAME?</v>
      </c>
      <c r="P44" s="6">
        <v>42.546421051025391</v>
      </c>
      <c r="Q44" s="6" t="e">
        <f ca="1">_xll.BDP($A44,"EQY_DVD_YLD_IND",$A$1,$A$2)</f>
        <v>#NAME?</v>
      </c>
      <c r="R44" s="9" t="e">
        <f ca="1">_xll.BDH(A44,"px_last","11/3/23","11/3/23")</f>
        <v>#NAME?</v>
      </c>
    </row>
    <row r="45" spans="1:18" s="4" customFormat="1" ht="14.5">
      <c r="A45" s="7" t="s">
        <v>110</v>
      </c>
      <c r="B45" s="7" t="s">
        <v>111</v>
      </c>
      <c r="C45" s="7" t="s">
        <v>89</v>
      </c>
      <c r="D45" s="6">
        <v>4</v>
      </c>
      <c r="E45" s="6">
        <v>4</v>
      </c>
      <c r="F45" s="6">
        <v>0</v>
      </c>
      <c r="G45" s="6" t="e">
        <f ca="1">_xll.BDP($A45,"PX_YEST_CLOSE",$A$1,$A$2)</f>
        <v>#NAME?</v>
      </c>
      <c r="H45" s="6">
        <v>5.0939998626708984</v>
      </c>
      <c r="I45" s="6"/>
      <c r="J45" s="6">
        <v>0</v>
      </c>
      <c r="K45" s="7" t="s">
        <v>59</v>
      </c>
      <c r="L45" s="6">
        <v>0</v>
      </c>
      <c r="M45" s="6" t="e">
        <f ca="1">_xll.BDP($A45,"PX_LAST",$A$1,$A$2)</f>
        <v>#NAME?</v>
      </c>
      <c r="N45" s="6">
        <v>10102020</v>
      </c>
      <c r="O45" s="6" t="e">
        <f ca="1">_xll.BDP($A45,"CHG_NET_YTD",$A$1,$A$2)</f>
        <v>#NAME?</v>
      </c>
      <c r="P45" s="6">
        <v>73.858917236328125</v>
      </c>
      <c r="Q45" s="6" t="e">
        <f ca="1">_xll.BDP($A45,"EQY_DVD_YLD_IND",$A$1,$A$2)</f>
        <v>#NAME?</v>
      </c>
      <c r="R45" s="9" t="e">
        <f ca="1">_xll.BDH(A45,"px_last","11/3/23","11/3/23")</f>
        <v>#NAME?</v>
      </c>
    </row>
    <row r="46" spans="1:18" s="4" customFormat="1" ht="14.5">
      <c r="A46" s="7" t="s">
        <v>112</v>
      </c>
      <c r="B46" s="7" t="s">
        <v>113</v>
      </c>
      <c r="C46" s="7" t="s">
        <v>89</v>
      </c>
      <c r="D46" s="6">
        <v>9</v>
      </c>
      <c r="E46" s="6">
        <v>0</v>
      </c>
      <c r="F46" s="6">
        <v>0</v>
      </c>
      <c r="G46" s="6" t="e">
        <f ca="1">_xll.BDP($A46,"PX_YEST_CLOSE",$A$1,$A$2)</f>
        <v>#NAME?</v>
      </c>
      <c r="H46" s="6">
        <v>133.10699462890625</v>
      </c>
      <c r="I46" s="6"/>
      <c r="J46" s="6">
        <v>0</v>
      </c>
      <c r="K46" s="7" t="s">
        <v>95</v>
      </c>
      <c r="L46" s="6">
        <v>0</v>
      </c>
      <c r="M46" s="6" t="e">
        <f ca="1">_xll.BDP($A46,"PX_LAST",$A$1,$A$2)</f>
        <v>#NAME?</v>
      </c>
      <c r="N46" s="6">
        <v>10101010</v>
      </c>
      <c r="O46" s="6" t="e">
        <f ca="1">_xll.BDP($A46,"CHG_NET_YTD",$A$1,$A$2)</f>
        <v>#NAME?</v>
      </c>
      <c r="P46" s="6">
        <v>-20.894802093505859</v>
      </c>
      <c r="Q46" s="6" t="e">
        <f ca="1">_xll.BDP($A46,"EQY_DVD_YLD_IND",$A$1,$A$2)</f>
        <v>#NAME?</v>
      </c>
      <c r="R46" s="9" t="e">
        <f ca="1">_xll.BDH(A46,"px_last","11/3/23","11/3/23")</f>
        <v>#NAME?</v>
      </c>
    </row>
    <row r="47" spans="1:18" s="4" customFormat="1" ht="14.5">
      <c r="A47" s="7" t="s">
        <v>114</v>
      </c>
      <c r="B47" s="7" t="s">
        <v>115</v>
      </c>
      <c r="C47" s="7" t="s">
        <v>89</v>
      </c>
      <c r="D47" s="6">
        <v>8</v>
      </c>
      <c r="E47" s="6">
        <v>3</v>
      </c>
      <c r="F47" s="6">
        <v>0</v>
      </c>
      <c r="G47" s="6" t="e">
        <f ca="1">_xll.BDP($A47,"PX_YEST_CLOSE",$A$1,$A$2)</f>
        <v>#NAME?</v>
      </c>
      <c r="H47" s="6">
        <v>34.563999176025391</v>
      </c>
      <c r="I47" s="6">
        <v>5.4704594612121582</v>
      </c>
      <c r="J47" s="6">
        <v>6.255000114440918</v>
      </c>
      <c r="K47" s="7" t="s">
        <v>25</v>
      </c>
      <c r="L47" s="6">
        <v>0</v>
      </c>
      <c r="M47" s="6" t="e">
        <f ca="1">_xll.BDP($A47,"PX_LAST",$A$1,$A$2)</f>
        <v>#NAME?</v>
      </c>
      <c r="N47" s="6">
        <v>10102020</v>
      </c>
      <c r="O47" s="6" t="e">
        <f ca="1">_xll.BDP($A47,"CHG_NET_YTD",$A$1,$A$2)</f>
        <v>#NAME?</v>
      </c>
      <c r="P47" s="6">
        <v>36.07940673828125</v>
      </c>
      <c r="Q47" s="6" t="e">
        <f ca="1">_xll.BDP($A47,"EQY_DVD_YLD_IND",$A$1,$A$2)</f>
        <v>#NAME?</v>
      </c>
      <c r="R47" s="9" t="e">
        <f ca="1">_xll.BDH(A47,"px_last","11/3/23","11/3/23")</f>
        <v>#NAME?</v>
      </c>
    </row>
    <row r="48" spans="1:18" s="4" customFormat="1" ht="14.5">
      <c r="A48" s="7" t="s">
        <v>116</v>
      </c>
      <c r="B48" s="7" t="s">
        <v>117</v>
      </c>
      <c r="C48" s="7" t="s">
        <v>89</v>
      </c>
      <c r="D48" s="6">
        <v>11</v>
      </c>
      <c r="E48" s="6">
        <v>12</v>
      </c>
      <c r="F48" s="6">
        <v>0</v>
      </c>
      <c r="G48" s="6" t="e">
        <f ca="1">_xll.BDP($A48,"PX_YEST_CLOSE",$A$1,$A$2)</f>
        <v>#NAME?</v>
      </c>
      <c r="H48" s="6">
        <v>54.668998718261719</v>
      </c>
      <c r="I48" s="6">
        <v>4.5109519958496094</v>
      </c>
      <c r="J48" s="6">
        <v>4.4710001945495614</v>
      </c>
      <c r="K48" s="7" t="s">
        <v>25</v>
      </c>
      <c r="L48" s="6">
        <v>0.519999980926514</v>
      </c>
      <c r="M48" s="6" t="e">
        <f ca="1">_xll.BDP($A48,"PX_LAST",$A$1,$A$2)</f>
        <v>#NAME?</v>
      </c>
      <c r="N48" s="6">
        <v>10102010</v>
      </c>
      <c r="O48" s="6" t="e">
        <f ca="1">_xll.BDP($A48,"CHG_NET_YTD",$A$1,$A$2)</f>
        <v>#NAME?</v>
      </c>
      <c r="P48" s="6">
        <v>7.3573918342590332</v>
      </c>
      <c r="Q48" s="6" t="e">
        <f ca="1">_xll.BDP($A48,"EQY_DVD_YLD_IND",$A$1,$A$2)</f>
        <v>#NAME?</v>
      </c>
      <c r="R48" s="9" t="e">
        <f ca="1">_xll.BDH(A48,"px_last","11/3/23","11/3/23")</f>
        <v>#NAME?</v>
      </c>
    </row>
    <row r="49" spans="1:18" s="4" customFormat="1" ht="14.5">
      <c r="A49" s="7" t="s">
        <v>118</v>
      </c>
      <c r="B49" s="7" t="s">
        <v>119</v>
      </c>
      <c r="C49" s="7" t="s">
        <v>89</v>
      </c>
      <c r="D49" s="6">
        <v>9</v>
      </c>
      <c r="E49" s="6">
        <v>0</v>
      </c>
      <c r="F49" s="6">
        <v>0</v>
      </c>
      <c r="G49" s="6" t="e">
        <f ca="1">_xll.BDP($A49,"PX_YEST_CLOSE",$A$1,$A$2)</f>
        <v>#NAME?</v>
      </c>
      <c r="H49" s="6">
        <v>13.458000183105469</v>
      </c>
      <c r="I49" s="6"/>
      <c r="J49" s="6">
        <v>0</v>
      </c>
      <c r="K49" s="7" t="s">
        <v>59</v>
      </c>
      <c r="L49" s="6">
        <v>0</v>
      </c>
      <c r="M49" s="6" t="e">
        <f ca="1">_xll.BDP($A49,"PX_LAST",$A$1,$A$2)</f>
        <v>#NAME?</v>
      </c>
      <c r="N49" s="6">
        <v>10102050</v>
      </c>
      <c r="O49" s="6" t="e">
        <f ca="1">_xll.BDP($A49,"CHG_NET_YTD",$A$1,$A$2)</f>
        <v>#NAME?</v>
      </c>
      <c r="P49" s="6">
        <v>29.474943161010742</v>
      </c>
      <c r="Q49" s="6" t="e">
        <f ca="1">_xll.BDP($A49,"EQY_DVD_YLD_IND",$A$1,$A$2)</f>
        <v>#NAME?</v>
      </c>
      <c r="R49" s="9" t="e">
        <f ca="1">_xll.BDH(A49,"px_last","11/3/23","11/3/23")</f>
        <v>#NAME?</v>
      </c>
    </row>
    <row r="50" spans="1:18" s="4" customFormat="1" ht="14.5">
      <c r="A50" s="7" t="s">
        <v>120</v>
      </c>
      <c r="B50" s="7" t="s">
        <v>121</v>
      </c>
      <c r="C50" s="7" t="s">
        <v>89</v>
      </c>
      <c r="D50" s="6">
        <v>10</v>
      </c>
      <c r="E50" s="6">
        <v>3</v>
      </c>
      <c r="F50" s="6">
        <v>0</v>
      </c>
      <c r="G50" s="6" t="e">
        <f ca="1">_xll.BDP($A50,"PX_YEST_CLOSE",$A$1,$A$2)</f>
        <v>#NAME?</v>
      </c>
      <c r="H50" s="6">
        <v>12.86400032043457</v>
      </c>
      <c r="I50" s="6"/>
      <c r="J50" s="6">
        <v>0</v>
      </c>
      <c r="K50" s="7" t="s">
        <v>95</v>
      </c>
      <c r="L50" s="6">
        <v>0</v>
      </c>
      <c r="M50" s="6" t="e">
        <f ca="1">_xll.BDP($A50,"PX_LAST",$A$1,$A$2)</f>
        <v>#NAME?</v>
      </c>
      <c r="N50" s="6">
        <v>10102020</v>
      </c>
      <c r="O50" s="6" t="e">
        <f ca="1">_xll.BDP($A50,"CHG_NET_YTD",$A$1,$A$2)</f>
        <v>#NAME?</v>
      </c>
      <c r="P50" s="6">
        <v>9.0813055038452148</v>
      </c>
      <c r="Q50" s="6" t="e">
        <f ca="1">_xll.BDP($A50,"EQY_DVD_YLD_IND",$A$1,$A$2)</f>
        <v>#NAME?</v>
      </c>
      <c r="R50" s="9" t="e">
        <f ca="1">_xll.BDH(A50,"px_last","11/3/23","11/3/23")</f>
        <v>#NAME?</v>
      </c>
    </row>
    <row r="51" spans="1:18" s="4" customFormat="1" ht="14.5">
      <c r="A51" s="7" t="s">
        <v>122</v>
      </c>
      <c r="B51" s="7" t="s">
        <v>123</v>
      </c>
      <c r="C51" s="7" t="s">
        <v>89</v>
      </c>
      <c r="D51" s="6">
        <v>7</v>
      </c>
      <c r="E51" s="6">
        <v>11</v>
      </c>
      <c r="F51" s="6">
        <v>1</v>
      </c>
      <c r="G51" s="6" t="e">
        <f ca="1">_xll.BDP($A51,"PX_YEST_CLOSE",$A$1,$A$2)</f>
        <v>#NAME?</v>
      </c>
      <c r="H51" s="6">
        <v>87.316001892089844</v>
      </c>
      <c r="I51" s="6">
        <v>2.547770738601685</v>
      </c>
      <c r="J51" s="6">
        <v>2.375</v>
      </c>
      <c r="K51" s="7" t="s">
        <v>25</v>
      </c>
      <c r="L51" s="6">
        <v>0.5</v>
      </c>
      <c r="M51" s="6" t="e">
        <f ca="1">_xll.BDP($A51,"PX_LAST",$A$1,$A$2)</f>
        <v>#NAME?</v>
      </c>
      <c r="N51" s="6">
        <v>10102010</v>
      </c>
      <c r="O51" s="6" t="e">
        <f ca="1">_xll.BDP($A51,"CHG_NET_YTD",$A$1,$A$2)</f>
        <v>#NAME?</v>
      </c>
      <c r="P51" s="6">
        <v>19.029573440551758</v>
      </c>
      <c r="Q51" s="6" t="e">
        <f ca="1">_xll.BDP($A51,"EQY_DVD_YLD_IND",$A$1,$A$2)</f>
        <v>#NAME?</v>
      </c>
      <c r="R51" s="9" t="e">
        <f ca="1">_xll.BDH(A51,"px_last","11/3/23","11/3/23")</f>
        <v>#NAME?</v>
      </c>
    </row>
    <row r="52" spans="1:18" s="4" customFormat="1" ht="14.5">
      <c r="A52" s="7" t="s">
        <v>124</v>
      </c>
      <c r="B52" s="7" t="s">
        <v>125</v>
      </c>
      <c r="C52" s="7" t="s">
        <v>89</v>
      </c>
      <c r="D52" s="6">
        <v>6</v>
      </c>
      <c r="E52" s="6">
        <v>2</v>
      </c>
      <c r="F52" s="6">
        <v>0</v>
      </c>
      <c r="G52" s="6" t="e">
        <f ca="1">_xll.BDP($A52,"PX_YEST_CLOSE",$A$1,$A$2)</f>
        <v>#NAME?</v>
      </c>
      <c r="H52" s="6">
        <v>23.125</v>
      </c>
      <c r="I52" s="6"/>
      <c r="J52" s="6">
        <v>0</v>
      </c>
      <c r="K52" s="7" t="s">
        <v>95</v>
      </c>
      <c r="L52" s="6">
        <v>0</v>
      </c>
      <c r="M52" s="6" t="e">
        <f ca="1">_xll.BDP($A52,"PX_LAST",$A$1,$A$2)</f>
        <v>#NAME?</v>
      </c>
      <c r="N52" s="6">
        <v>10101020</v>
      </c>
      <c r="O52" s="6" t="e">
        <f ca="1">_xll.BDP($A52,"CHG_NET_YTD",$A$1,$A$2)</f>
        <v>#NAME?</v>
      </c>
      <c r="P52" s="6">
        <v>10.553128242492676</v>
      </c>
      <c r="Q52" s="6" t="e">
        <f ca="1">_xll.BDP($A52,"EQY_DVD_YLD_IND",$A$1,$A$2)</f>
        <v>#NAME?</v>
      </c>
      <c r="R52" s="9" t="e">
        <f ca="1">_xll.BDH(A52,"px_last","11/3/23","11/3/23")</f>
        <v>#NAME?</v>
      </c>
    </row>
    <row r="53" spans="1:18" s="4" customFormat="1" ht="14.5">
      <c r="A53" s="7" t="s">
        <v>126</v>
      </c>
      <c r="B53" s="7" t="s">
        <v>127</v>
      </c>
      <c r="C53" s="7" t="s">
        <v>89</v>
      </c>
      <c r="D53" s="6">
        <v>12</v>
      </c>
      <c r="E53" s="6">
        <v>3</v>
      </c>
      <c r="F53" s="6">
        <v>0</v>
      </c>
      <c r="G53" s="6" t="e">
        <f ca="1">_xll.BDP($A53,"PX_YEST_CLOSE",$A$1,$A$2)</f>
        <v>#NAME?</v>
      </c>
      <c r="H53" s="6">
        <v>19.195999145507813</v>
      </c>
      <c r="I53" s="6">
        <v>7.2580647468566895</v>
      </c>
      <c r="J53" s="6">
        <v>7.5450000762939453</v>
      </c>
      <c r="K53" s="7" t="s">
        <v>92</v>
      </c>
      <c r="L53" s="6">
        <v>0.270000010728836</v>
      </c>
      <c r="M53" s="6" t="e">
        <f ca="1">_xll.BDP($A53,"PX_LAST",$A$1,$A$2)</f>
        <v>#NAME?</v>
      </c>
      <c r="N53" s="6">
        <v>10102020</v>
      </c>
      <c r="O53" s="6" t="e">
        <f ca="1">_xll.BDP($A53,"CHG_NET_YTD",$A$1,$A$2)</f>
        <v>#NAME?</v>
      </c>
      <c r="P53" s="6">
        <v>-6.0012621879577637</v>
      </c>
      <c r="Q53" s="6" t="e">
        <f ca="1">_xll.BDP($A53,"EQY_DVD_YLD_IND",$A$1,$A$2)</f>
        <v>#NAME?</v>
      </c>
      <c r="R53" s="9" t="e">
        <f ca="1">_xll.BDH(A53,"px_last","11/3/23","11/3/23")</f>
        <v>#NAME?</v>
      </c>
    </row>
    <row r="54" spans="1:18" s="4" customFormat="1" ht="14.5">
      <c r="A54" s="7" t="s">
        <v>128</v>
      </c>
      <c r="B54" s="7" t="s">
        <v>129</v>
      </c>
      <c r="C54" s="7" t="s">
        <v>89</v>
      </c>
      <c r="D54" s="6">
        <v>11</v>
      </c>
      <c r="E54" s="6">
        <v>2</v>
      </c>
      <c r="F54" s="6">
        <v>0</v>
      </c>
      <c r="G54" s="6" t="e">
        <f ca="1">_xll.BDP($A54,"PX_YEST_CLOSE",$A$1,$A$2)</f>
        <v>#NAME?</v>
      </c>
      <c r="H54" s="6">
        <v>6.0710000991821289</v>
      </c>
      <c r="I54" s="6">
        <v>3.537736177444458</v>
      </c>
      <c r="J54" s="6">
        <v>3.4879999160766602</v>
      </c>
      <c r="K54" s="7" t="s">
        <v>92</v>
      </c>
      <c r="L54" s="6">
        <v>1.2500000186265001E-2</v>
      </c>
      <c r="M54" s="6" t="e">
        <f ca="1">_xll.BDP($A54,"PX_LAST",$A$1,$A$2)</f>
        <v>#NAME?</v>
      </c>
      <c r="N54" s="6">
        <v>10102020</v>
      </c>
      <c r="O54" s="6" t="e">
        <f ca="1">_xll.BDP($A54,"CHG_NET_YTD",$A$1,$A$2)</f>
        <v>#NAME?</v>
      </c>
      <c r="P54" s="6">
        <v>-4.9327411651611328</v>
      </c>
      <c r="Q54" s="6" t="e">
        <f ca="1">_xll.BDP($A54,"EQY_DVD_YLD_IND",$A$1,$A$2)</f>
        <v>#NAME?</v>
      </c>
      <c r="R54" s="9" t="e">
        <f ca="1">_xll.BDH(A54,"px_last","11/3/23","11/3/23")</f>
        <v>#NAME?</v>
      </c>
    </row>
    <row r="55" spans="1:18" s="4" customFormat="1" ht="14.5">
      <c r="A55" s="7" t="s">
        <v>130</v>
      </c>
      <c r="B55" s="7" t="s">
        <v>131</v>
      </c>
      <c r="C55" s="7" t="s">
        <v>89</v>
      </c>
      <c r="D55" s="6">
        <v>9</v>
      </c>
      <c r="E55" s="6">
        <v>2</v>
      </c>
      <c r="F55" s="6">
        <v>1</v>
      </c>
      <c r="G55" s="6" t="e">
        <f ca="1">_xll.BDP($A55,"PX_YEST_CLOSE",$A$1,$A$2)</f>
        <v>#NAME?</v>
      </c>
      <c r="H55" s="6">
        <v>25.041999816894531</v>
      </c>
      <c r="I55" s="6">
        <v>7.4676876068115234</v>
      </c>
      <c r="J55" s="6">
        <v>7.435999870300293</v>
      </c>
      <c r="K55" s="7" t="s">
        <v>25</v>
      </c>
      <c r="L55" s="6">
        <v>0.38999998569488503</v>
      </c>
      <c r="M55" s="6" t="e">
        <f ca="1">_xll.BDP($A55,"PX_LAST",$A$1,$A$2)</f>
        <v>#NAME?</v>
      </c>
      <c r="N55" s="6">
        <v>10102040</v>
      </c>
      <c r="O55" s="6" t="e">
        <f ca="1">_xll.BDP($A55,"CHG_NET_YTD",$A$1,$A$2)</f>
        <v>#NAME?</v>
      </c>
      <c r="P55" s="6">
        <v>-11.63282585144043</v>
      </c>
      <c r="Q55" s="6" t="e">
        <f ca="1">_xll.BDP($A55,"EQY_DVD_YLD_IND",$A$1,$A$2)</f>
        <v>#NAME?</v>
      </c>
      <c r="R55" s="9" t="e">
        <f ca="1">_xll.BDH(A55,"px_last","11/3/23","11/3/23")</f>
        <v>#NAME?</v>
      </c>
    </row>
    <row r="56" spans="1:18" s="4" customFormat="1" ht="14.5">
      <c r="A56" s="7" t="s">
        <v>132</v>
      </c>
      <c r="B56" s="7" t="s">
        <v>133</v>
      </c>
      <c r="C56" s="7" t="s">
        <v>89</v>
      </c>
      <c r="D56" s="6">
        <v>6</v>
      </c>
      <c r="E56" s="6">
        <v>2</v>
      </c>
      <c r="F56" s="6">
        <v>0</v>
      </c>
      <c r="G56" s="6" t="e">
        <f ca="1">_xll.BDP($A56,"PX_YEST_CLOSE",$A$1,$A$2)</f>
        <v>#NAME?</v>
      </c>
      <c r="H56" s="6">
        <v>9.375</v>
      </c>
      <c r="I56" s="6">
        <v>5.0441365242004386</v>
      </c>
      <c r="J56" s="6">
        <v>5.1409997940063477</v>
      </c>
      <c r="K56" s="7" t="s">
        <v>25</v>
      </c>
      <c r="L56" s="6"/>
      <c r="M56" s="6" t="e">
        <f ca="1">_xll.BDP($A56,"PX_LAST",$A$1,$A$2)</f>
        <v>#NAME?</v>
      </c>
      <c r="N56" s="6">
        <v>10101020</v>
      </c>
      <c r="O56" s="6" t="e">
        <f ca="1">_xll.BDP($A56,"CHG_NET_YTD",$A$1,$A$2)</f>
        <v>#NAME?</v>
      </c>
      <c r="P56" s="6">
        <v>12.80226993560791</v>
      </c>
      <c r="Q56" s="6" t="e">
        <f ca="1">_xll.BDP($A56,"EQY_DVD_YLD_IND",$A$1,$A$2)</f>
        <v>#NAME?</v>
      </c>
      <c r="R56" s="9" t="e">
        <f ca="1">_xll.BDH(A56,"px_last","11/3/23","11/3/23")</f>
        <v>#NAME?</v>
      </c>
    </row>
    <row r="57" spans="1:18" s="4" customFormat="1" ht="14.5">
      <c r="A57" s="7" t="s">
        <v>134</v>
      </c>
      <c r="B57" s="7" t="s">
        <v>135</v>
      </c>
      <c r="C57" s="7" t="s">
        <v>89</v>
      </c>
      <c r="D57" s="6">
        <v>11</v>
      </c>
      <c r="E57" s="6">
        <v>2</v>
      </c>
      <c r="F57" s="6">
        <v>0</v>
      </c>
      <c r="G57" s="6" t="e">
        <f ca="1">_xll.BDP($A57,"PX_YEST_CLOSE",$A$1,$A$2)</f>
        <v>#NAME?</v>
      </c>
      <c r="H57" s="6">
        <v>30.684999465942383</v>
      </c>
      <c r="I57" s="6">
        <v>1.3781359195709231</v>
      </c>
      <c r="J57" s="6">
        <v>1.4290000200271611</v>
      </c>
      <c r="K57" s="7" t="s">
        <v>25</v>
      </c>
      <c r="L57" s="6">
        <v>8.0473198201284013E-2</v>
      </c>
      <c r="M57" s="6" t="e">
        <f ca="1">_xll.BDP($A57,"PX_LAST",$A$1,$A$2)</f>
        <v>#NAME?</v>
      </c>
      <c r="N57" s="6">
        <v>10102020</v>
      </c>
      <c r="O57" s="6" t="e">
        <f ca="1">_xll.BDP($A57,"CHG_NET_YTD",$A$1,$A$2)</f>
        <v>#NAME?</v>
      </c>
      <c r="P57" s="6">
        <v>-0.33472773432731601</v>
      </c>
      <c r="Q57" s="6" t="e">
        <f ca="1">_xll.BDP($A57,"EQY_DVD_YLD_IND",$A$1,$A$2)</f>
        <v>#NAME?</v>
      </c>
      <c r="R57" s="9" t="e">
        <f ca="1">_xll.BDH(A57,"px_last","11/3/23","11/3/23")</f>
        <v>#NAME?</v>
      </c>
    </row>
    <row r="58" spans="1:18" s="4" customFormat="1" ht="14.5">
      <c r="A58" s="7" t="s">
        <v>136</v>
      </c>
      <c r="B58" s="7" t="s">
        <v>137</v>
      </c>
      <c r="C58" s="7" t="s">
        <v>89</v>
      </c>
      <c r="D58" s="6">
        <v>17</v>
      </c>
      <c r="E58" s="6">
        <v>2</v>
      </c>
      <c r="F58" s="6">
        <v>0</v>
      </c>
      <c r="G58" s="6" t="e">
        <f ca="1">_xll.BDP($A58,"PX_YEST_CLOSE",$A$1,$A$2)</f>
        <v>#NAME?</v>
      </c>
      <c r="H58" s="6">
        <v>33.419998168945313</v>
      </c>
      <c r="I58" s="6">
        <v>2.139854907989502</v>
      </c>
      <c r="J58" s="6">
        <v>1.9809999465942381</v>
      </c>
      <c r="K58" s="7" t="s">
        <v>25</v>
      </c>
      <c r="L58" s="6">
        <v>0.384999990463257</v>
      </c>
      <c r="M58" s="6" t="e">
        <f ca="1">_xll.BDP($A58,"PX_LAST",$A$1,$A$2)</f>
        <v>#NAME?</v>
      </c>
      <c r="N58" s="6">
        <v>10102010</v>
      </c>
      <c r="O58" s="6" t="e">
        <f ca="1">_xll.BDP($A58,"CHG_NET_YTD",$A$1,$A$2)</f>
        <v>#NAME?</v>
      </c>
      <c r="P58" s="6">
        <v>-0.38066381216049205</v>
      </c>
      <c r="Q58" s="6" t="e">
        <f ca="1">_xll.BDP($A58,"EQY_DVD_YLD_IND",$A$1,$A$2)</f>
        <v>#NAME?</v>
      </c>
      <c r="R58" s="9" t="e">
        <f ca="1">_xll.BDH(A58,"px_last","11/3/23","11/3/23")</f>
        <v>#NAME?</v>
      </c>
    </row>
    <row r="59" spans="1:18" s="4" customFormat="1" ht="14.5">
      <c r="A59" s="7" t="s">
        <v>138</v>
      </c>
      <c r="B59" s="7" t="s">
        <v>139</v>
      </c>
      <c r="C59" s="7" t="s">
        <v>89</v>
      </c>
      <c r="D59" s="6">
        <v>15</v>
      </c>
      <c r="E59" s="6">
        <v>1</v>
      </c>
      <c r="F59" s="6">
        <v>0</v>
      </c>
      <c r="G59" s="6" t="e">
        <f ca="1">_xll.BDP($A59,"PX_YEST_CLOSE",$A$1,$A$2)</f>
        <v>#NAME?</v>
      </c>
      <c r="H59" s="6">
        <v>84.405998229980469</v>
      </c>
      <c r="I59" s="6">
        <v>1.4270032644271851</v>
      </c>
      <c r="J59" s="6">
        <v>7.995999813079834</v>
      </c>
      <c r="K59" s="7" t="s">
        <v>25</v>
      </c>
      <c r="L59" s="6">
        <v>1</v>
      </c>
      <c r="M59" s="6" t="e">
        <f ca="1">_xll.BDP($A59,"PX_LAST",$A$1,$A$2)</f>
        <v>#NAME?</v>
      </c>
      <c r="N59" s="6">
        <v>10102020</v>
      </c>
      <c r="O59" s="6" t="e">
        <f ca="1">_xll.BDP($A59,"CHG_NET_YTD",$A$1,$A$2)</f>
        <v>#NAME?</v>
      </c>
      <c r="P59" s="6">
        <v>6.6744694709777832</v>
      </c>
      <c r="Q59" s="6" t="e">
        <f ca="1">_xll.BDP($A59,"EQY_DVD_YLD_IND",$A$1,$A$2)</f>
        <v>#NAME?</v>
      </c>
      <c r="R59" s="9" t="e">
        <f ca="1">_xll.BDH(A59,"px_last","11/3/23","11/3/23")</f>
        <v>#NAME?</v>
      </c>
    </row>
    <row r="60" spans="1:18" s="4" customFormat="1" ht="14.5">
      <c r="A60" s="7" t="s">
        <v>140</v>
      </c>
      <c r="B60" s="7" t="s">
        <v>141</v>
      </c>
      <c r="C60" s="7" t="s">
        <v>89</v>
      </c>
      <c r="D60" s="6">
        <v>6</v>
      </c>
      <c r="E60" s="6">
        <v>0</v>
      </c>
      <c r="F60" s="6">
        <v>0</v>
      </c>
      <c r="G60" s="6" t="e">
        <f ca="1">_xll.BDP($A60,"PX_YEST_CLOSE",$A$1,$A$2)</f>
        <v>#NAME?</v>
      </c>
      <c r="H60" s="6">
        <v>3.841000080108643</v>
      </c>
      <c r="I60" s="6">
        <v>2.58301854133606</v>
      </c>
      <c r="J60" s="6">
        <v>3.0559999942779541</v>
      </c>
      <c r="K60" s="7" t="s">
        <v>142</v>
      </c>
      <c r="L60" s="6">
        <v>0</v>
      </c>
      <c r="M60" s="6" t="e">
        <f ca="1">_xll.BDP($A60,"PX_LAST",$A$1,$A$2)</f>
        <v>#NAME?</v>
      </c>
      <c r="N60" s="6">
        <v>10102020</v>
      </c>
      <c r="O60" s="6" t="e">
        <f ca="1">_xll.BDP($A60,"CHG_NET_YTD",$A$1,$A$2)</f>
        <v>#NAME?</v>
      </c>
      <c r="P60" s="6">
        <v>6.4257063865661621</v>
      </c>
      <c r="Q60" s="6" t="e">
        <f ca="1">_xll.BDP($A60,"EQY_DVD_YLD_IND",$A$1,$A$2)</f>
        <v>#NAME?</v>
      </c>
      <c r="R60" s="9" t="e">
        <f ca="1">_xll.BDH(A60,"px_last","11/3/23","11/3/23")</f>
        <v>#NAME?</v>
      </c>
    </row>
    <row r="61" spans="1:18" s="4" customFormat="1" ht="14.5">
      <c r="A61" s="7" t="s">
        <v>143</v>
      </c>
      <c r="B61" s="7" t="s">
        <v>144</v>
      </c>
      <c r="C61" s="7" t="s">
        <v>89</v>
      </c>
      <c r="D61" s="6">
        <v>11</v>
      </c>
      <c r="E61" s="6">
        <v>6</v>
      </c>
      <c r="F61" s="6">
        <v>0</v>
      </c>
      <c r="G61" s="6" t="e">
        <f ca="1">_xll.BDP($A61,"PX_YEST_CLOSE",$A$1,$A$2)</f>
        <v>#NAME?</v>
      </c>
      <c r="H61" s="6">
        <v>49.833000183105469</v>
      </c>
      <c r="I61" s="6">
        <v>6.0737037658691406</v>
      </c>
      <c r="J61" s="6">
        <v>6.0910000801086426</v>
      </c>
      <c r="K61" s="7" t="s">
        <v>25</v>
      </c>
      <c r="L61" s="6">
        <v>0.67000001668930109</v>
      </c>
      <c r="M61" s="6" t="e">
        <f ca="1">_xll.BDP($A61,"PX_LAST",$A$1,$A$2)</f>
        <v>#NAME?</v>
      </c>
      <c r="N61" s="6">
        <v>10102040</v>
      </c>
      <c r="O61" s="6" t="e">
        <f ca="1">_xll.BDP($A61,"CHG_NET_YTD",$A$1,$A$2)</f>
        <v>#NAME?</v>
      </c>
      <c r="P61" s="6">
        <v>-4.3516101837158203</v>
      </c>
      <c r="Q61" s="6" t="e">
        <f ca="1">_xll.BDP($A61,"EQY_DVD_YLD_IND",$A$1,$A$2)</f>
        <v>#NAME?</v>
      </c>
      <c r="R61" s="9" t="e">
        <f ca="1">_xll.BDH(A61,"px_last","11/3/23","11/3/23")</f>
        <v>#NAME?</v>
      </c>
    </row>
    <row r="62" spans="1:18" s="4" customFormat="1" ht="14.5">
      <c r="A62" s="7" t="s">
        <v>145</v>
      </c>
      <c r="B62" s="7" t="s">
        <v>146</v>
      </c>
      <c r="C62" s="7" t="s">
        <v>89</v>
      </c>
      <c r="D62" s="6">
        <v>7</v>
      </c>
      <c r="E62" s="6">
        <v>8</v>
      </c>
      <c r="F62" s="6">
        <v>0</v>
      </c>
      <c r="G62" s="6" t="e">
        <f ca="1">_xll.BDP($A62,"PX_YEST_CLOSE",$A$1,$A$2)</f>
        <v>#NAME?</v>
      </c>
      <c r="H62" s="6">
        <v>25.466999053955078</v>
      </c>
      <c r="I62" s="6">
        <v>2.0800833702087402</v>
      </c>
      <c r="J62" s="6">
        <v>2.002000093460083</v>
      </c>
      <c r="K62" s="7" t="s">
        <v>25</v>
      </c>
      <c r="L62" s="6">
        <v>0.10000000149011601</v>
      </c>
      <c r="M62" s="6" t="e">
        <f ca="1">_xll.BDP($A62,"PX_LAST",$A$1,$A$2)</f>
        <v>#NAME?</v>
      </c>
      <c r="N62" s="6">
        <v>10102020</v>
      </c>
      <c r="O62" s="6" t="e">
        <f ca="1">_xll.BDP($A62,"CHG_NET_YTD",$A$1,$A$2)</f>
        <v>#NAME?</v>
      </c>
      <c r="P62" s="6">
        <v>-19.774717330932617</v>
      </c>
      <c r="Q62" s="6" t="e">
        <f ca="1">_xll.BDP($A62,"EQY_DVD_YLD_IND",$A$1,$A$2)</f>
        <v>#NAME?</v>
      </c>
      <c r="R62" s="9" t="e">
        <f ca="1">_xll.BDH(A62,"px_last","11/3/23","11/3/23")</f>
        <v>#NAME?</v>
      </c>
    </row>
    <row r="63" spans="1:18" s="4" customFormat="1" ht="14.5">
      <c r="A63" s="7" t="s">
        <v>147</v>
      </c>
      <c r="B63" s="7" t="s">
        <v>148</v>
      </c>
      <c r="C63" s="7" t="s">
        <v>89</v>
      </c>
      <c r="D63" s="6">
        <v>8</v>
      </c>
      <c r="E63" s="6">
        <v>3</v>
      </c>
      <c r="F63" s="6">
        <v>0</v>
      </c>
      <c r="G63" s="6" t="e">
        <f ca="1">_xll.BDP($A63,"PX_YEST_CLOSE",$A$1,$A$2)</f>
        <v>#NAME?</v>
      </c>
      <c r="H63" s="6">
        <v>16.840999603271484</v>
      </c>
      <c r="I63" s="6">
        <v>8.782435417175293</v>
      </c>
      <c r="J63" s="6">
        <v>8.6899995803833008</v>
      </c>
      <c r="K63" s="7" t="s">
        <v>92</v>
      </c>
      <c r="L63" s="6">
        <v>0.33000001311302202</v>
      </c>
      <c r="M63" s="6" t="e">
        <f ca="1">_xll.BDP($A63,"PX_LAST",$A$1,$A$2)</f>
        <v>#NAME?</v>
      </c>
      <c r="N63" s="6">
        <v>10102020</v>
      </c>
      <c r="O63" s="6" t="e">
        <f ca="1">_xll.BDP($A63,"CHG_NET_YTD",$A$1,$A$2)</f>
        <v>#NAME?</v>
      </c>
      <c r="P63" s="6">
        <v>8.363372802734375</v>
      </c>
      <c r="Q63" s="6" t="e">
        <f ca="1">_xll.BDP($A63,"EQY_DVD_YLD_IND",$A$1,$A$2)</f>
        <v>#NAME?</v>
      </c>
      <c r="R63" s="9" t="e">
        <f ca="1">_xll.BDH(A63,"px_last","11/3/23","11/3/23")</f>
        <v>#NAME?</v>
      </c>
    </row>
    <row r="64" spans="1:18" s="4" customFormat="1" ht="14.5">
      <c r="A64" s="7" t="s">
        <v>149</v>
      </c>
      <c r="B64" s="7" t="s">
        <v>150</v>
      </c>
      <c r="C64" s="7" t="s">
        <v>89</v>
      </c>
      <c r="D64" s="6">
        <v>6</v>
      </c>
      <c r="E64" s="6">
        <v>7</v>
      </c>
      <c r="F64" s="6">
        <v>0</v>
      </c>
      <c r="G64" s="6" t="e">
        <f ca="1">_xll.BDP($A64,"PX_YEST_CLOSE",$A$1,$A$2)</f>
        <v>#NAME?</v>
      </c>
      <c r="H64" s="6">
        <v>35.153999328613281</v>
      </c>
      <c r="I64" s="6">
        <v>6.0808758735656738</v>
      </c>
      <c r="J64" s="6">
        <v>5.9869999885559082</v>
      </c>
      <c r="K64" s="7" t="s">
        <v>25</v>
      </c>
      <c r="L64" s="6">
        <v>0.47999998927116405</v>
      </c>
      <c r="M64" s="6" t="e">
        <f ca="1">_xll.BDP($A64,"PX_LAST",$A$1,$A$2)</f>
        <v>#NAME?</v>
      </c>
      <c r="N64" s="6">
        <v>10102040</v>
      </c>
      <c r="O64" s="6" t="e">
        <f ca="1">_xll.BDP($A64,"CHG_NET_YTD",$A$1,$A$2)</f>
        <v>#NAME?</v>
      </c>
      <c r="P64" s="6">
        <v>11.152413368225098</v>
      </c>
      <c r="Q64" s="6" t="e">
        <f ca="1">_xll.BDP($A64,"EQY_DVD_YLD_IND",$A$1,$A$2)</f>
        <v>#NAME?</v>
      </c>
      <c r="R64" s="9" t="e">
        <f ca="1">_xll.BDH(A64,"px_last","11/3/23","11/3/23")</f>
        <v>#NAME?</v>
      </c>
    </row>
    <row r="65" spans="1:18" s="4" customFormat="1" ht="14.5">
      <c r="A65" s="7" t="s">
        <v>151</v>
      </c>
      <c r="B65" s="7" t="s">
        <v>152</v>
      </c>
      <c r="C65" s="7" t="s">
        <v>89</v>
      </c>
      <c r="D65" s="6">
        <v>10</v>
      </c>
      <c r="E65" s="6">
        <v>1</v>
      </c>
      <c r="F65" s="6">
        <v>0</v>
      </c>
      <c r="G65" s="6" t="e">
        <f ca="1">_xll.BDP($A65,"PX_YEST_CLOSE",$A$1,$A$2)</f>
        <v>#NAME?</v>
      </c>
      <c r="H65" s="6">
        <v>65.404998779296875</v>
      </c>
      <c r="I65" s="6">
        <v>0.20916855335235601</v>
      </c>
      <c r="J65" s="6">
        <v>0.18690000474453</v>
      </c>
      <c r="K65" s="7" t="s">
        <v>153</v>
      </c>
      <c r="L65" s="6">
        <v>0</v>
      </c>
      <c r="M65" s="6" t="e">
        <f ca="1">_xll.BDP($A65,"PX_LAST",$A$1,$A$2)</f>
        <v>#NAME?</v>
      </c>
      <c r="N65" s="6">
        <v>10102050</v>
      </c>
      <c r="O65" s="6" t="e">
        <f ca="1">_xll.BDP($A65,"CHG_NET_YTD",$A$1,$A$2)</f>
        <v>#NAME?</v>
      </c>
      <c r="P65" s="6">
        <v>86.933845520019531</v>
      </c>
      <c r="Q65" s="6" t="e">
        <f ca="1">_xll.BDP($A65,"EQY_DVD_YLD_IND",$A$1,$A$2)</f>
        <v>#NAME?</v>
      </c>
      <c r="R65" s="9" t="e">
        <f ca="1">_xll.BDH(A65,"px_last","11/3/23","11/3/23")</f>
        <v>#NAME?</v>
      </c>
    </row>
    <row r="66" spans="1:18" s="4" customFormat="1" ht="14.5">
      <c r="A66" s="7" t="s">
        <v>154</v>
      </c>
      <c r="B66" s="7" t="s">
        <v>155</v>
      </c>
      <c r="C66" s="7" t="s">
        <v>89</v>
      </c>
      <c r="D66" s="6">
        <v>12</v>
      </c>
      <c r="E66" s="6">
        <v>7</v>
      </c>
      <c r="F66" s="6">
        <v>2</v>
      </c>
      <c r="G66" s="6" t="e">
        <f ca="1">_xll.BDP($A66,"PX_YEST_CLOSE",$A$1,$A$2)</f>
        <v>#NAME?</v>
      </c>
      <c r="H66" s="6">
        <v>53.4739990234375</v>
      </c>
      <c r="I66" s="6">
        <v>7.6740164756774902</v>
      </c>
      <c r="J66" s="6">
        <v>7.7199997901916504</v>
      </c>
      <c r="K66" s="7" t="s">
        <v>25</v>
      </c>
      <c r="L66" s="6">
        <v>0.88999998569488503</v>
      </c>
      <c r="M66" s="6" t="e">
        <f ca="1">_xll.BDP($A66,"PX_LAST",$A$1,$A$2)</f>
        <v>#NAME?</v>
      </c>
      <c r="N66" s="6">
        <v>10102040</v>
      </c>
      <c r="O66" s="6" t="e">
        <f ca="1">_xll.BDP($A66,"CHG_NET_YTD",$A$1,$A$2)</f>
        <v>#NAME?</v>
      </c>
      <c r="P66" s="6">
        <v>-12.651059150695801</v>
      </c>
      <c r="Q66" s="6" t="e">
        <f ca="1">_xll.BDP($A66,"EQY_DVD_YLD_IND",$A$1,$A$2)</f>
        <v>#NAME?</v>
      </c>
      <c r="R66" s="9" t="e">
        <f ca="1">_xll.BDH(A66,"px_last","11/3/23","11/3/23")</f>
        <v>#NAME?</v>
      </c>
    </row>
    <row r="67" spans="1:18" s="4" customFormat="1" ht="14.5">
      <c r="A67" s="7" t="s">
        <v>156</v>
      </c>
      <c r="B67" s="7" t="s">
        <v>157</v>
      </c>
      <c r="C67" s="7" t="s">
        <v>89</v>
      </c>
      <c r="D67" s="6">
        <v>15</v>
      </c>
      <c r="E67" s="6">
        <v>8</v>
      </c>
      <c r="F67" s="6">
        <v>0</v>
      </c>
      <c r="G67" s="6" t="e">
        <f ca="1">_xll.BDP($A67,"PX_YEST_CLOSE",$A$1,$A$2)</f>
        <v>#NAME?</v>
      </c>
      <c r="H67" s="6">
        <v>98.61199951171875</v>
      </c>
      <c r="I67" s="6">
        <v>4.369196891784668</v>
      </c>
      <c r="J67" s="6">
        <v>3.9600000381469731</v>
      </c>
      <c r="K67" s="7" t="s">
        <v>25</v>
      </c>
      <c r="L67" s="6">
        <v>0.89999997615814209</v>
      </c>
      <c r="M67" s="6" t="e">
        <f ca="1">_xll.BDP($A67,"PX_LAST",$A$1,$A$2)</f>
        <v>#NAME?</v>
      </c>
      <c r="N67" s="6">
        <v>10102020</v>
      </c>
      <c r="O67" s="6" t="e">
        <f ca="1">_xll.BDP($A67,"CHG_NET_YTD",$A$1,$A$2)</f>
        <v>#NAME?</v>
      </c>
      <c r="P67" s="6">
        <v>21.758213043212891</v>
      </c>
      <c r="Q67" s="6" t="e">
        <f ca="1">_xll.BDP($A67,"EQY_DVD_YLD_IND",$A$1,$A$2)</f>
        <v>#NAME?</v>
      </c>
      <c r="R67" s="9" t="e">
        <f ca="1">_xll.BDH(A67,"px_last","11/3/23","11/3/23")</f>
        <v>#NAME?</v>
      </c>
    </row>
    <row r="68" spans="1:18" s="4" customFormat="1" ht="14.5">
      <c r="A68" s="7" t="s">
        <v>158</v>
      </c>
      <c r="B68" s="7" t="s">
        <v>159</v>
      </c>
      <c r="C68" s="7" t="s">
        <v>89</v>
      </c>
      <c r="D68" s="6">
        <v>6</v>
      </c>
      <c r="E68" s="6">
        <v>7</v>
      </c>
      <c r="F68" s="6">
        <v>0</v>
      </c>
      <c r="G68" s="6" t="e">
        <f ca="1">_xll.BDP($A68,"PX_YEST_CLOSE",$A$1,$A$2)</f>
        <v>#NAME?</v>
      </c>
      <c r="H68" s="6">
        <v>27.346000671386719</v>
      </c>
      <c r="I68" s="6">
        <v>3.878787755966187</v>
      </c>
      <c r="J68" s="6">
        <v>3.8380000591278081</v>
      </c>
      <c r="K68" s="7" t="s">
        <v>25</v>
      </c>
      <c r="L68" s="6">
        <v>0.23999999463558203</v>
      </c>
      <c r="M68" s="6" t="e">
        <f ca="1">_xll.BDP($A68,"PX_LAST",$A$1,$A$2)</f>
        <v>#NAME?</v>
      </c>
      <c r="N68" s="6">
        <v>10102020</v>
      </c>
      <c r="O68" s="6" t="e">
        <f ca="1">_xll.BDP($A68,"CHG_NET_YTD",$A$1,$A$2)</f>
        <v>#NAME?</v>
      </c>
      <c r="P68" s="6">
        <v>14.055295944213867</v>
      </c>
      <c r="Q68" s="6" t="e">
        <f ca="1">_xll.BDP($A68,"EQY_DVD_YLD_IND",$A$1,$A$2)</f>
        <v>#NAME?</v>
      </c>
      <c r="R68" s="9" t="e">
        <f ca="1">_xll.BDH(A68,"px_last","11/3/23","11/3/23")</f>
        <v>#NAME?</v>
      </c>
    </row>
    <row r="69" spans="1:18" s="4" customFormat="1" ht="14.5">
      <c r="A69" s="7" t="s">
        <v>160</v>
      </c>
      <c r="B69" s="7" t="s">
        <v>161</v>
      </c>
      <c r="C69" s="7" t="s">
        <v>89</v>
      </c>
      <c r="D69" s="6">
        <v>14</v>
      </c>
      <c r="E69" s="6">
        <v>2</v>
      </c>
      <c r="F69" s="6">
        <v>0</v>
      </c>
      <c r="G69" s="6" t="e">
        <f ca="1">_xll.BDP($A69,"PX_YEST_CLOSE",$A$1,$A$2)</f>
        <v>#NAME?</v>
      </c>
      <c r="H69" s="6">
        <v>26.603000640869141</v>
      </c>
      <c r="I69" s="6">
        <v>2.9010238647460942</v>
      </c>
      <c r="J69" s="6">
        <v>2.871999979019165</v>
      </c>
      <c r="K69" s="7" t="s">
        <v>25</v>
      </c>
      <c r="L69" s="6">
        <v>0.17000000178813901</v>
      </c>
      <c r="M69" s="6" t="e">
        <f ca="1">_xll.BDP($A69,"PX_LAST",$A$1,$A$2)</f>
        <v>#NAME?</v>
      </c>
      <c r="N69" s="6">
        <v>10102020</v>
      </c>
      <c r="O69" s="6" t="e">
        <f ca="1">_xll.BDP($A69,"CHG_NET_YTD",$A$1,$A$2)</f>
        <v>#NAME?</v>
      </c>
      <c r="P69" s="6">
        <v>28.438358306884766</v>
      </c>
      <c r="Q69" s="6" t="e">
        <f ca="1">_xll.BDP($A69,"EQY_DVD_YLD_IND",$A$1,$A$2)</f>
        <v>#NAME?</v>
      </c>
      <c r="R69" s="9" t="e">
        <f ca="1">_xll.BDH(A69,"px_last","11/3/23","11/3/23")</f>
        <v>#NAME?</v>
      </c>
    </row>
    <row r="70" spans="1:18" s="4" customFormat="1" ht="14.5">
      <c r="A70" s="7" t="s">
        <v>162</v>
      </c>
      <c r="B70" s="7" t="s">
        <v>163</v>
      </c>
      <c r="C70" s="7" t="s">
        <v>89</v>
      </c>
      <c r="D70" s="6">
        <v>13</v>
      </c>
      <c r="E70" s="6">
        <v>1</v>
      </c>
      <c r="F70" s="6">
        <v>0</v>
      </c>
      <c r="G70" s="6" t="e">
        <f ca="1">_xll.BDP($A70,"PX_YEST_CLOSE",$A$1,$A$2)</f>
        <v>#NAME?</v>
      </c>
      <c r="H70" s="6">
        <v>50.923000335693359</v>
      </c>
      <c r="I70" s="6">
        <v>3.2258064746856689</v>
      </c>
      <c r="J70" s="6">
        <v>3.1979999542236328</v>
      </c>
      <c r="K70" s="7" t="s">
        <v>25</v>
      </c>
      <c r="L70" s="6">
        <v>0.34000000357627902</v>
      </c>
      <c r="M70" s="6" t="e">
        <f ca="1">_xll.BDP($A70,"PX_LAST",$A$1,$A$2)</f>
        <v>#NAME?</v>
      </c>
      <c r="N70" s="6">
        <v>10102030</v>
      </c>
      <c r="O70" s="6" t="e">
        <f ca="1">_xll.BDP($A70,"CHG_NET_YTD",$A$1,$A$2)</f>
        <v>#NAME?</v>
      </c>
      <c r="P70" s="6">
        <v>41.905086517333984</v>
      </c>
      <c r="Q70" s="6" t="e">
        <f ca="1">_xll.BDP($A70,"EQY_DVD_YLD_IND",$A$1,$A$2)</f>
        <v>#NAME?</v>
      </c>
      <c r="R70" s="9" t="e">
        <f ca="1">_xll.BDH(A70,"px_last","11/3/23","11/3/23")</f>
        <v>#NAME?</v>
      </c>
    </row>
    <row r="71" spans="1:18" s="4" customFormat="1" ht="14.5">
      <c r="A71" s="7" t="s">
        <v>164</v>
      </c>
      <c r="B71" s="7" t="s">
        <v>165</v>
      </c>
      <c r="C71" s="7" t="s">
        <v>89</v>
      </c>
      <c r="D71" s="6">
        <v>7</v>
      </c>
      <c r="E71" s="6">
        <v>1</v>
      </c>
      <c r="F71" s="6">
        <v>0</v>
      </c>
      <c r="G71" s="6" t="e">
        <f ca="1">_xll.BDP($A71,"PX_YEST_CLOSE",$A$1,$A$2)</f>
        <v>#NAME?</v>
      </c>
      <c r="H71" s="6">
        <v>3.46399998664856</v>
      </c>
      <c r="I71" s="6"/>
      <c r="J71" s="6">
        <v>0</v>
      </c>
      <c r="K71" s="7" t="s">
        <v>59</v>
      </c>
      <c r="L71" s="6">
        <v>0</v>
      </c>
      <c r="M71" s="6" t="e">
        <f ca="1">_xll.BDP($A71,"PX_LAST",$A$1,$A$2)</f>
        <v>#NAME?</v>
      </c>
      <c r="N71" s="6">
        <v>10102050</v>
      </c>
      <c r="O71" s="6" t="e">
        <f ca="1">_xll.BDP($A71,"CHG_NET_YTD",$A$1,$A$2)</f>
        <v>#NAME?</v>
      </c>
      <c r="P71" s="6">
        <v>42.580650329589844</v>
      </c>
      <c r="Q71" s="6" t="e">
        <f ca="1">_xll.BDP($A71,"EQY_DVD_YLD_IND",$A$1,$A$2)</f>
        <v>#NAME?</v>
      </c>
      <c r="R71" s="9" t="e">
        <f ca="1">_xll.BDH(A71,"px_last","11/3/23","11/3/23")</f>
        <v>#NAME?</v>
      </c>
    </row>
    <row r="72" spans="1:18" s="4" customFormat="1" ht="14.5">
      <c r="A72" s="7" t="s">
        <v>166</v>
      </c>
      <c r="B72" s="7" t="s">
        <v>167</v>
      </c>
      <c r="C72" s="7" t="s">
        <v>89</v>
      </c>
      <c r="D72" s="6">
        <v>10</v>
      </c>
      <c r="E72" s="6">
        <v>10</v>
      </c>
      <c r="F72" s="6">
        <v>2</v>
      </c>
      <c r="G72" s="6" t="e">
        <f ca="1">_xll.BDP($A72,"PX_YEST_CLOSE",$A$1,$A$2)</f>
        <v>#NAME?</v>
      </c>
      <c r="H72" s="6">
        <v>52.527000427246094</v>
      </c>
      <c r="I72" s="6">
        <v>7.4519233703613281</v>
      </c>
      <c r="J72" s="6">
        <v>7.4780001640319824</v>
      </c>
      <c r="K72" s="7" t="s">
        <v>25</v>
      </c>
      <c r="L72" s="6">
        <v>0.93000000715255704</v>
      </c>
      <c r="M72" s="6" t="e">
        <f ca="1">_xll.BDP($A72,"PX_LAST",$A$1,$A$2)</f>
        <v>#NAME?</v>
      </c>
      <c r="N72" s="6">
        <v>10102040</v>
      </c>
      <c r="O72" s="6" t="e">
        <f ca="1">_xll.BDP($A72,"CHG_NET_YTD",$A$1,$A$2)</f>
        <v>#NAME?</v>
      </c>
      <c r="P72" s="6">
        <v>-7.5213069915771484</v>
      </c>
      <c r="Q72" s="6" t="e">
        <f ca="1">_xll.BDP($A72,"EQY_DVD_YLD_IND",$A$1,$A$2)</f>
        <v>#NAME?</v>
      </c>
      <c r="R72" s="9" t="e">
        <f ca="1">_xll.BDH(A72,"px_last","11/3/23","11/3/23")</f>
        <v>#NAME?</v>
      </c>
    </row>
    <row r="73" spans="1:18" s="4" customFormat="1" ht="14.5">
      <c r="A73" s="7" t="s">
        <v>168</v>
      </c>
      <c r="B73" s="7" t="s">
        <v>169</v>
      </c>
      <c r="C73" s="7" t="s">
        <v>89</v>
      </c>
      <c r="D73" s="6">
        <v>9</v>
      </c>
      <c r="E73" s="6">
        <v>1</v>
      </c>
      <c r="F73" s="6">
        <v>0</v>
      </c>
      <c r="G73" s="6" t="e">
        <f ca="1">_xll.BDP($A73,"PX_YEST_CLOSE",$A$1,$A$2)</f>
        <v>#NAME?</v>
      </c>
      <c r="H73" s="6">
        <v>19.089000701904297</v>
      </c>
      <c r="I73" s="6"/>
      <c r="J73" s="6">
        <v>0</v>
      </c>
      <c r="K73" s="7" t="s">
        <v>59</v>
      </c>
      <c r="L73" s="6"/>
      <c r="M73" s="6" t="e">
        <f ca="1">_xll.BDP($A73,"PX_LAST",$A$1,$A$2)</f>
        <v>#NAME?</v>
      </c>
      <c r="N73" s="6">
        <v>10102020</v>
      </c>
      <c r="O73" s="6" t="e">
        <f ca="1">_xll.BDP($A73,"CHG_NET_YTD",$A$1,$A$2)</f>
        <v>#NAME?</v>
      </c>
      <c r="P73" s="6">
        <v>-3.2467532157897949</v>
      </c>
      <c r="Q73" s="6" t="e">
        <f ca="1">_xll.BDP($A73,"EQY_DVD_YLD_IND",$A$1,$A$2)</f>
        <v>#NAME?</v>
      </c>
      <c r="R73" s="9" t="e">
        <f ca="1">_xll.BDH(A73,"px_last","11/3/23","11/3/23")</f>
        <v>#NAME?</v>
      </c>
    </row>
    <row r="74" spans="1:18" s="4" customFormat="1" ht="14.5">
      <c r="A74" s="7" t="s">
        <v>170</v>
      </c>
      <c r="B74" s="7" t="s">
        <v>171</v>
      </c>
      <c r="C74" s="7" t="s">
        <v>89</v>
      </c>
      <c r="D74" s="6">
        <v>13</v>
      </c>
      <c r="E74" s="6">
        <v>1</v>
      </c>
      <c r="F74" s="6">
        <v>0</v>
      </c>
      <c r="G74" s="6" t="e">
        <f ca="1">_xll.BDP($A74,"PX_YEST_CLOSE",$A$1,$A$2)</f>
        <v>#NAME?</v>
      </c>
      <c r="H74" s="6">
        <v>28.114999771118164</v>
      </c>
      <c r="I74" s="6">
        <v>5.7674417495727539</v>
      </c>
      <c r="J74" s="6">
        <v>5.6640000343322754</v>
      </c>
      <c r="K74" s="7" t="s">
        <v>25</v>
      </c>
      <c r="L74" s="6">
        <v>0.30000001192092901</v>
      </c>
      <c r="M74" s="6" t="e">
        <f ca="1">_xll.BDP($A74,"PX_LAST",$A$1,$A$2)</f>
        <v>#NAME?</v>
      </c>
      <c r="N74" s="6">
        <v>10102020</v>
      </c>
      <c r="O74" s="6" t="e">
        <f ca="1">_xll.BDP($A74,"CHG_NET_YTD",$A$1,$A$2)</f>
        <v>#NAME?</v>
      </c>
      <c r="P74" s="6">
        <v>1.7510688304901121</v>
      </c>
      <c r="Q74" s="6" t="e">
        <f ca="1">_xll.BDP($A74,"EQY_DVD_YLD_IND",$A$1,$A$2)</f>
        <v>#NAME?</v>
      </c>
      <c r="R74" s="9" t="e">
        <f ca="1">_xll.BDH(A74,"px_last","11/3/23","11/3/23")</f>
        <v>#NAME?</v>
      </c>
    </row>
    <row r="75" spans="1:18" s="4" customFormat="1" ht="14.5">
      <c r="A75" s="7" t="s">
        <v>172</v>
      </c>
      <c r="B75" s="7" t="s">
        <v>173</v>
      </c>
      <c r="C75" s="7" t="s">
        <v>174</v>
      </c>
      <c r="D75" s="6">
        <v>7</v>
      </c>
      <c r="E75" s="6">
        <v>8</v>
      </c>
      <c r="F75" s="6">
        <v>1</v>
      </c>
      <c r="G75" s="6" t="e">
        <f ca="1">_xll.BDP($A75,"PX_YEST_CLOSE",$A$1,$A$2)</f>
        <v>#NAME?</v>
      </c>
      <c r="H75" s="6">
        <v>72.696998596191406</v>
      </c>
      <c r="I75" s="6">
        <v>4.5731706619262704</v>
      </c>
      <c r="J75" s="6">
        <v>4.6050000190734863</v>
      </c>
      <c r="K75" s="7" t="s">
        <v>25</v>
      </c>
      <c r="L75" s="6">
        <v>0.75000000000000011</v>
      </c>
      <c r="M75" s="6" t="e">
        <f ca="1">_xll.BDP($A75,"PX_LAST",$A$1,$A$2)</f>
        <v>#NAME?</v>
      </c>
      <c r="N75" s="6">
        <v>40301020</v>
      </c>
      <c r="O75" s="6" t="e">
        <f ca="1">_xll.BDP($A75,"CHG_NET_YTD",$A$1,$A$2)</f>
        <v>#NAME?</v>
      </c>
      <c r="P75" s="6">
        <v>4.3754973411560059</v>
      </c>
      <c r="Q75" s="6" t="e">
        <f ca="1">_xll.BDP($A75,"EQY_DVD_YLD_IND",$A$1,$A$2)</f>
        <v>#NAME?</v>
      </c>
      <c r="R75" s="9" t="e">
        <f ca="1">_xll.BDH(A75,"px_last","11/3/23","11/3/23")</f>
        <v>#NAME?</v>
      </c>
    </row>
    <row r="76" spans="1:18" s="4" customFormat="1" ht="14.5">
      <c r="A76" s="7" t="s">
        <v>175</v>
      </c>
      <c r="B76" s="7" t="s">
        <v>176</v>
      </c>
      <c r="C76" s="7" t="s">
        <v>174</v>
      </c>
      <c r="D76" s="6">
        <v>7</v>
      </c>
      <c r="E76" s="6">
        <v>5</v>
      </c>
      <c r="F76" s="6">
        <v>0</v>
      </c>
      <c r="G76" s="6" t="e">
        <f ca="1">_xll.BDP($A76,"PX_YEST_CLOSE",$A$1,$A$2)</f>
        <v>#NAME?</v>
      </c>
      <c r="H76" s="6">
        <v>104.22200012207031</v>
      </c>
      <c r="I76" s="6">
        <v>4.6018495559692383</v>
      </c>
      <c r="J76" s="6">
        <v>4.4749999046325684</v>
      </c>
      <c r="K76" s="7" t="s">
        <v>25</v>
      </c>
      <c r="L76" s="6">
        <v>1.0199999809265139</v>
      </c>
      <c r="M76" s="6" t="e">
        <f ca="1">_xll.BDP($A76,"PX_LAST",$A$1,$A$2)</f>
        <v>#NAME?</v>
      </c>
      <c r="N76" s="6">
        <v>40101010</v>
      </c>
      <c r="O76" s="6" t="e">
        <f ca="1">_xll.BDP($A76,"CHG_NET_YTD",$A$1,$A$2)</f>
        <v>#NAME?</v>
      </c>
      <c r="P76" s="6">
        <v>-2.817055463790894</v>
      </c>
      <c r="Q76" s="6" t="e">
        <f ca="1">_xll.BDP($A76,"EQY_DVD_YLD_IND",$A$1,$A$2)</f>
        <v>#NAME?</v>
      </c>
      <c r="R76" s="9" t="e">
        <f ca="1">_xll.BDH(A76,"px_last","11/3/23","11/3/23")</f>
        <v>#NAME?</v>
      </c>
    </row>
    <row r="77" spans="1:18" s="4" customFormat="1" ht="14.5">
      <c r="A77" s="7" t="s">
        <v>177</v>
      </c>
      <c r="B77" s="7" t="s">
        <v>178</v>
      </c>
      <c r="C77" s="7" t="s">
        <v>174</v>
      </c>
      <c r="D77" s="6">
        <v>8</v>
      </c>
      <c r="E77" s="6">
        <v>0</v>
      </c>
      <c r="F77" s="6">
        <v>0</v>
      </c>
      <c r="G77" s="6" t="e">
        <f ca="1">_xll.BDP($A77,"PX_YEST_CLOSE",$A$1,$A$2)</f>
        <v>#NAME?</v>
      </c>
      <c r="H77" s="6">
        <v>94.833000183105469</v>
      </c>
      <c r="I77" s="6">
        <v>2.0518357753753662</v>
      </c>
      <c r="J77" s="6">
        <v>1.904999971389771</v>
      </c>
      <c r="K77" s="7" t="s">
        <v>25</v>
      </c>
      <c r="L77" s="6">
        <v>0.37999999523162803</v>
      </c>
      <c r="M77" s="6" t="e">
        <f ca="1">_xll.BDP($A77,"PX_LAST",$A$1,$A$2)</f>
        <v>#NAME?</v>
      </c>
      <c r="N77" s="6">
        <v>40101015</v>
      </c>
      <c r="O77" s="6" t="e">
        <f ca="1">_xll.BDP($A77,"CHG_NET_YTD",$A$1,$A$2)</f>
        <v>#NAME?</v>
      </c>
      <c r="P77" s="6">
        <v>30.583469390869141</v>
      </c>
      <c r="Q77" s="6" t="e">
        <f ca="1">_xll.BDP($A77,"EQY_DVD_YLD_IND",$A$1,$A$2)</f>
        <v>#NAME?</v>
      </c>
      <c r="R77" s="9" t="e">
        <f ca="1">_xll.BDH(A77,"px_last","11/3/23","11/3/23")</f>
        <v>#NAME?</v>
      </c>
    </row>
    <row r="78" spans="1:18" s="4" customFormat="1" ht="14.5">
      <c r="A78" s="7" t="s">
        <v>179</v>
      </c>
      <c r="B78" s="7" t="s">
        <v>180</v>
      </c>
      <c r="C78" s="7" t="s">
        <v>174</v>
      </c>
      <c r="D78" s="6">
        <v>7</v>
      </c>
      <c r="E78" s="6">
        <v>0</v>
      </c>
      <c r="F78" s="6">
        <v>1</v>
      </c>
      <c r="G78" s="6" t="e">
        <f ca="1">_xll.BDP($A78,"PX_YEST_CLOSE",$A$1,$A$2)</f>
        <v>#NAME?</v>
      </c>
      <c r="H78" s="6">
        <v>1495.4000244140625</v>
      </c>
      <c r="I78" s="6">
        <v>1.101530075073242</v>
      </c>
      <c r="J78" s="6">
        <v>1.190000057220459</v>
      </c>
      <c r="K78" s="7" t="s">
        <v>153</v>
      </c>
      <c r="L78" s="6">
        <v>0</v>
      </c>
      <c r="M78" s="6" t="e">
        <f ca="1">_xll.BDP($A78,"PX_LAST",$A$1,$A$2)</f>
        <v>#NAME?</v>
      </c>
      <c r="N78" s="6">
        <v>40301040</v>
      </c>
      <c r="O78" s="6" t="e">
        <f ca="1">_xll.BDP($A78,"CHG_NET_YTD",$A$1,$A$2)</f>
        <v>#NAME?</v>
      </c>
      <c r="P78" s="6">
        <v>52.540298461914063</v>
      </c>
      <c r="Q78" s="6" t="e">
        <f ca="1">_xll.BDP($A78,"EQY_DVD_YLD_IND",$A$1,$A$2)</f>
        <v>#NAME?</v>
      </c>
      <c r="R78" s="9" t="e">
        <f ca="1">_xll.BDH(A78,"px_last","11/3/23","11/3/23")</f>
        <v>#NAME?</v>
      </c>
    </row>
    <row r="79" spans="1:18" s="4" customFormat="1" ht="14.5">
      <c r="A79" s="7" t="s">
        <v>181</v>
      </c>
      <c r="B79" s="7" t="s">
        <v>182</v>
      </c>
      <c r="C79" s="7" t="s">
        <v>174</v>
      </c>
      <c r="D79" s="6">
        <v>1</v>
      </c>
      <c r="E79" s="6">
        <v>2</v>
      </c>
      <c r="F79" s="6">
        <v>0</v>
      </c>
      <c r="G79" s="6" t="e">
        <f ca="1">_xll.BDP($A79,"PX_YEST_CLOSE",$A$1,$A$2)</f>
        <v>#NAME?</v>
      </c>
      <c r="H79" s="6">
        <v>53.193000793457031</v>
      </c>
      <c r="I79" s="6">
        <v>3.2297520637512211</v>
      </c>
      <c r="J79" s="6">
        <v>3.345999956130981</v>
      </c>
      <c r="K79" s="7" t="s">
        <v>25</v>
      </c>
      <c r="L79" s="6">
        <v>0.33570461538461505</v>
      </c>
      <c r="M79" s="6" t="e">
        <f ca="1">_xll.BDP($A79,"PX_LAST",$A$1,$A$2)</f>
        <v>#NAME?</v>
      </c>
      <c r="N79" s="6">
        <v>40203010</v>
      </c>
      <c r="O79" s="6" t="e">
        <f ca="1">_xll.BDP($A79,"CHG_NET_YTD",$A$1,$A$2)</f>
        <v>#NAME?</v>
      </c>
      <c r="P79" s="6">
        <v>-5.9724740982055664</v>
      </c>
      <c r="Q79" s="6" t="e">
        <f ca="1">_xll.BDP($A79,"EQY_DVD_YLD_IND",$A$1,$A$2)</f>
        <v>#NAME?</v>
      </c>
      <c r="R79" s="9" t="e">
        <f ca="1">_xll.BDH(A79,"px_last","11/3/23","11/3/23")</f>
        <v>#NAME?</v>
      </c>
    </row>
    <row r="80" spans="1:18" s="4" customFormat="1" ht="14.5">
      <c r="A80" s="7" t="s">
        <v>183</v>
      </c>
      <c r="B80" s="7" t="s">
        <v>184</v>
      </c>
      <c r="C80" s="7" t="s">
        <v>174</v>
      </c>
      <c r="D80" s="6">
        <v>3</v>
      </c>
      <c r="E80" s="6">
        <v>1</v>
      </c>
      <c r="F80" s="6">
        <v>0</v>
      </c>
      <c r="G80" s="6" t="e">
        <f ca="1">_xll.BDP($A80,"PX_YEST_CLOSE",$A$1,$A$2)</f>
        <v>#NAME?</v>
      </c>
      <c r="H80" s="6">
        <v>106.75</v>
      </c>
      <c r="I80" s="6">
        <v>0.48514252901077304</v>
      </c>
      <c r="J80" s="6">
        <v>0.50940001010894809</v>
      </c>
      <c r="K80" s="7" t="s">
        <v>25</v>
      </c>
      <c r="L80" s="6">
        <v>0.13428184815480201</v>
      </c>
      <c r="M80" s="6" t="e">
        <f ca="1">_xll.BDP($A80,"PX_LAST",$A$1,$A$2)</f>
        <v>#NAME?</v>
      </c>
      <c r="N80" s="6">
        <v>40203010</v>
      </c>
      <c r="O80" s="6" t="e">
        <f ca="1">_xll.BDP($A80,"CHG_NET_YTD",$A$1,$A$2)</f>
        <v>#NAME?</v>
      </c>
      <c r="P80" s="6">
        <v>26.282732009887695</v>
      </c>
      <c r="Q80" s="6" t="e">
        <f ca="1">_xll.BDP($A80,"EQY_DVD_YLD_IND",$A$1,$A$2)</f>
        <v>#NAME?</v>
      </c>
      <c r="R80" s="9" t="e">
        <f ca="1">_xll.BDH(A80,"px_last","11/3/23","11/3/23")</f>
        <v>#NAME?</v>
      </c>
    </row>
    <row r="81" spans="1:18" s="4" customFormat="1" ht="14.5">
      <c r="A81" s="7" t="s">
        <v>185</v>
      </c>
      <c r="B81" s="7" t="s">
        <v>186</v>
      </c>
      <c r="C81" s="7" t="s">
        <v>174</v>
      </c>
      <c r="D81" s="6">
        <v>9</v>
      </c>
      <c r="E81" s="6">
        <v>7</v>
      </c>
      <c r="F81" s="6">
        <v>1</v>
      </c>
      <c r="G81" s="6" t="e">
        <f ca="1">_xll.BDP($A81,"PX_YEST_CLOSE",$A$1,$A$2)</f>
        <v>#NAME?</v>
      </c>
      <c r="H81" s="6">
        <v>29.128000259399414</v>
      </c>
      <c r="I81" s="6">
        <v>5.7299847602844238</v>
      </c>
      <c r="J81" s="6">
        <v>5.8060002326965332</v>
      </c>
      <c r="K81" s="7" t="s">
        <v>25</v>
      </c>
      <c r="L81" s="6">
        <v>0.37000000476837203</v>
      </c>
      <c r="M81" s="6" t="e">
        <f ca="1">_xll.BDP($A81,"PX_LAST",$A$1,$A$2)</f>
        <v>#NAME?</v>
      </c>
      <c r="N81" s="6">
        <v>40301020</v>
      </c>
      <c r="O81" s="6" t="e">
        <f ca="1">_xll.BDP($A81,"CHG_NET_YTD",$A$1,$A$2)</f>
        <v>#NAME?</v>
      </c>
      <c r="P81" s="6">
        <v>5.5072460174560547</v>
      </c>
      <c r="Q81" s="6" t="e">
        <f ca="1">_xll.BDP($A81,"EQY_DVD_YLD_IND",$A$1,$A$2)</f>
        <v>#NAME?</v>
      </c>
      <c r="R81" s="9" t="e">
        <f ca="1">_xll.BDH(A81,"px_last","11/3/23","11/3/23")</f>
        <v>#NAME?</v>
      </c>
    </row>
    <row r="82" spans="1:18" s="4" customFormat="1" ht="14.5">
      <c r="A82" s="7" t="s">
        <v>187</v>
      </c>
      <c r="B82" s="7" t="s">
        <v>188</v>
      </c>
      <c r="C82" s="7" t="s">
        <v>174</v>
      </c>
      <c r="D82" s="6">
        <v>3</v>
      </c>
      <c r="E82" s="6">
        <v>5</v>
      </c>
      <c r="F82" s="6">
        <v>0</v>
      </c>
      <c r="G82" s="6" t="e">
        <f ca="1">_xll.BDP($A82,"PX_YEST_CLOSE",$A$1,$A$2)</f>
        <v>#NAME?</v>
      </c>
      <c r="H82" s="6">
        <v>17.357000350952148</v>
      </c>
      <c r="I82" s="6">
        <v>5.747126579284668</v>
      </c>
      <c r="J82" s="6">
        <v>5.3480000495910645</v>
      </c>
      <c r="K82" s="7" t="s">
        <v>25</v>
      </c>
      <c r="L82" s="6">
        <v>0.18000000715255701</v>
      </c>
      <c r="M82" s="6" t="e">
        <f ca="1">_xll.BDP($A82,"PX_LAST",$A$1,$A$2)</f>
        <v>#NAME?</v>
      </c>
      <c r="N82" s="6">
        <v>40203010</v>
      </c>
      <c r="O82" s="6" t="e">
        <f ca="1">_xll.BDP($A82,"CHG_NET_YTD",$A$1,$A$2)</f>
        <v>#NAME?</v>
      </c>
      <c r="P82" s="6">
        <v>3.0347878932952881</v>
      </c>
      <c r="Q82" s="6" t="e">
        <f ca="1">_xll.BDP($A82,"EQY_DVD_YLD_IND",$A$1,$A$2)</f>
        <v>#NAME?</v>
      </c>
      <c r="R82" s="9" t="e">
        <f ca="1">_xll.BDH(A82,"px_last","11/3/23","11/3/23")</f>
        <v>#NAME?</v>
      </c>
    </row>
    <row r="83" spans="1:18" s="4" customFormat="1" ht="14.5">
      <c r="A83" s="7" t="s">
        <v>189</v>
      </c>
      <c r="B83" s="7" t="s">
        <v>190</v>
      </c>
      <c r="C83" s="7" t="s">
        <v>174</v>
      </c>
      <c r="D83" s="6">
        <v>5</v>
      </c>
      <c r="E83" s="6">
        <v>3</v>
      </c>
      <c r="F83" s="6">
        <v>0</v>
      </c>
      <c r="G83" s="6" t="e">
        <f ca="1">_xll.BDP($A83,"PX_YEST_CLOSE",$A$1,$A$2)</f>
        <v>#NAME?</v>
      </c>
      <c r="H83" s="6">
        <v>39.856998443603516</v>
      </c>
      <c r="I83" s="6">
        <v>6.5963058471679688</v>
      </c>
      <c r="J83" s="6">
        <v>6.8559999465942383</v>
      </c>
      <c r="K83" s="7" t="s">
        <v>25</v>
      </c>
      <c r="L83" s="6">
        <v>0.5625</v>
      </c>
      <c r="M83" s="6" t="e">
        <f ca="1">_xll.BDP($A83,"PX_LAST",$A$1,$A$2)</f>
        <v>#NAME?</v>
      </c>
      <c r="N83" s="6">
        <v>40203010</v>
      </c>
      <c r="O83" s="6" t="e">
        <f ca="1">_xll.BDP($A83,"CHG_NET_YTD",$A$1,$A$2)</f>
        <v>#NAME?</v>
      </c>
      <c r="P83" s="6">
        <v>-9.7619009017944336</v>
      </c>
      <c r="Q83" s="6" t="e">
        <f ca="1">_xll.BDP($A83,"EQY_DVD_YLD_IND",$A$1,$A$2)</f>
        <v>#NAME?</v>
      </c>
      <c r="R83" s="9" t="e">
        <f ca="1">_xll.BDH(A83,"px_last","11/3/23","11/3/23")</f>
        <v>#NAME?</v>
      </c>
    </row>
    <row r="84" spans="1:18" s="4" customFormat="1" ht="14.5">
      <c r="A84" s="7" t="s">
        <v>191</v>
      </c>
      <c r="B84" s="7" t="s">
        <v>192</v>
      </c>
      <c r="C84" s="7" t="s">
        <v>174</v>
      </c>
      <c r="D84" s="6">
        <v>1</v>
      </c>
      <c r="E84" s="6">
        <v>7</v>
      </c>
      <c r="F84" s="6">
        <v>3</v>
      </c>
      <c r="G84" s="6" t="e">
        <f ca="1">_xll.BDP($A84,"PX_YEST_CLOSE",$A$1,$A$2)</f>
        <v>#NAME?</v>
      </c>
      <c r="H84" s="6">
        <v>35.099998474121094</v>
      </c>
      <c r="I84" s="6">
        <v>7.1700992584228516</v>
      </c>
      <c r="J84" s="6">
        <v>7.1649999618530273</v>
      </c>
      <c r="K84" s="7" t="s">
        <v>25</v>
      </c>
      <c r="L84" s="6">
        <v>0.46999999880790705</v>
      </c>
      <c r="M84" s="6" t="e">
        <f ca="1">_xll.BDP($A84,"PX_LAST",$A$1,$A$2)</f>
        <v>#NAME?</v>
      </c>
      <c r="N84" s="6">
        <v>40101010</v>
      </c>
      <c r="O84" s="6" t="e">
        <f ca="1">_xll.BDP($A84,"CHG_NET_YTD",$A$1,$A$2)</f>
        <v>#NAME?</v>
      </c>
      <c r="P84" s="6">
        <v>-18.823530197143555</v>
      </c>
      <c r="Q84" s="6" t="e">
        <f ca="1">_xll.BDP($A84,"EQY_DVD_YLD_IND",$A$1,$A$2)</f>
        <v>#NAME?</v>
      </c>
      <c r="R84" s="9" t="e">
        <f ca="1">_xll.BDH(A84,"px_last","11/3/23","11/3/23")</f>
        <v>#NAME?</v>
      </c>
    </row>
    <row r="85" spans="1:18" s="4" customFormat="1" ht="14.5">
      <c r="A85" s="7" t="s">
        <v>193</v>
      </c>
      <c r="B85" s="7" t="s">
        <v>194</v>
      </c>
      <c r="C85" s="7" t="s">
        <v>174</v>
      </c>
      <c r="D85" s="6">
        <v>9</v>
      </c>
      <c r="E85" s="6">
        <v>1</v>
      </c>
      <c r="F85" s="6">
        <v>0</v>
      </c>
      <c r="G85" s="6" t="e">
        <f ca="1">_xll.BDP($A85,"PX_YEST_CLOSE",$A$1,$A$2)</f>
        <v>#NAME?</v>
      </c>
      <c r="H85" s="6">
        <v>175.19999694824219</v>
      </c>
      <c r="I85" s="6">
        <v>3.1992001533508301</v>
      </c>
      <c r="J85" s="6">
        <v>3.2750000953674321</v>
      </c>
      <c r="K85" s="7" t="s">
        <v>25</v>
      </c>
      <c r="L85" s="6">
        <v>0.9599999785423281</v>
      </c>
      <c r="M85" s="6" t="e">
        <f ca="1">_xll.BDP($A85,"PX_LAST",$A$1,$A$2)</f>
        <v>#NAME?</v>
      </c>
      <c r="N85" s="6">
        <v>40202010</v>
      </c>
      <c r="O85" s="6" t="e">
        <f ca="1">_xll.BDP($A85,"CHG_NET_YTD",$A$1,$A$2)</f>
        <v>#NAME?</v>
      </c>
      <c r="P85" s="6">
        <v>12.75716495513916</v>
      </c>
      <c r="Q85" s="6" t="e">
        <f ca="1">_xll.BDP($A85,"EQY_DVD_YLD_IND",$A$1,$A$2)</f>
        <v>#NAME?</v>
      </c>
      <c r="R85" s="9" t="e">
        <f ca="1">_xll.BDH(A85,"px_last","11/3/23","11/3/23")</f>
        <v>#NAME?</v>
      </c>
    </row>
    <row r="86" spans="1:18" s="4" customFormat="1" ht="14.5">
      <c r="A86" s="7" t="s">
        <v>195</v>
      </c>
      <c r="B86" s="7" t="s">
        <v>196</v>
      </c>
      <c r="C86" s="7" t="s">
        <v>174</v>
      </c>
      <c r="D86" s="6">
        <v>7</v>
      </c>
      <c r="E86" s="6">
        <v>1</v>
      </c>
      <c r="F86" s="6">
        <v>0</v>
      </c>
      <c r="G86" s="6" t="e">
        <f ca="1">_xll.BDP($A86,"PX_YEST_CLOSE",$A$1,$A$2)</f>
        <v>#NAME?</v>
      </c>
      <c r="H86" s="6">
        <v>25.687999725341797</v>
      </c>
      <c r="I86" s="6">
        <v>2.0171458721160889</v>
      </c>
      <c r="J86" s="6">
        <v>2.1789999008178711</v>
      </c>
      <c r="K86" s="7" t="s">
        <v>25</v>
      </c>
      <c r="L86" s="6">
        <v>0.10000000149011601</v>
      </c>
      <c r="M86" s="6" t="e">
        <f ca="1">_xll.BDP($A86,"PX_LAST",$A$1,$A$2)</f>
        <v>#NAME?</v>
      </c>
      <c r="N86" s="6">
        <v>40201040</v>
      </c>
      <c r="O86" s="6" t="e">
        <f ca="1">_xll.BDP($A86,"CHG_NET_YTD",$A$1,$A$2)</f>
        <v>#NAME?</v>
      </c>
      <c r="P86" s="6">
        <v>7.4796700477600098</v>
      </c>
      <c r="Q86" s="6" t="e">
        <f ca="1">_xll.BDP($A86,"EQY_DVD_YLD_IND",$A$1,$A$2)</f>
        <v>#NAME?</v>
      </c>
      <c r="R86" s="9" t="e">
        <f ca="1">_xll.BDH(A86,"px_last","11/3/23","11/3/23")</f>
        <v>#NAME?</v>
      </c>
    </row>
    <row r="87" spans="1:18" s="4" customFormat="1" ht="14.5">
      <c r="A87" s="7" t="s">
        <v>197</v>
      </c>
      <c r="B87" s="7" t="s">
        <v>198</v>
      </c>
      <c r="C87" s="7" t="s">
        <v>174</v>
      </c>
      <c r="D87" s="6">
        <v>8</v>
      </c>
      <c r="E87" s="6">
        <v>2</v>
      </c>
      <c r="F87" s="6">
        <v>1</v>
      </c>
      <c r="G87" s="6" t="e">
        <f ca="1">_xll.BDP($A87,"PX_YEST_CLOSE",$A$1,$A$2)</f>
        <v>#NAME?</v>
      </c>
      <c r="H87" s="6">
        <v>61.271999359130859</v>
      </c>
      <c r="I87" s="6">
        <v>0.83475655317306507</v>
      </c>
      <c r="J87" s="6">
        <v>0.87260001897811912</v>
      </c>
      <c r="K87" s="7" t="s">
        <v>25</v>
      </c>
      <c r="L87" s="6">
        <v>9.3997292707883012E-2</v>
      </c>
      <c r="M87" s="6" t="e">
        <f ca="1">_xll.BDP($A87,"PX_LAST",$A$1,$A$2)</f>
        <v>#NAME?</v>
      </c>
      <c r="N87" s="6">
        <v>40203010</v>
      </c>
      <c r="O87" s="6" t="e">
        <f ca="1">_xll.BDP($A87,"CHG_NET_YTD",$A$1,$A$2)</f>
        <v>#NAME?</v>
      </c>
      <c r="P87" s="6">
        <v>6.5993366241455078</v>
      </c>
      <c r="Q87" s="6" t="e">
        <f ca="1">_xll.BDP($A87,"EQY_DVD_YLD_IND",$A$1,$A$2)</f>
        <v>#NAME?</v>
      </c>
      <c r="R87" s="9" t="e">
        <f ca="1">_xll.BDH(A87,"px_last","11/3/23","11/3/23")</f>
        <v>#NAME?</v>
      </c>
    </row>
    <row r="88" spans="1:18" s="4" customFormat="1" ht="14.5">
      <c r="A88" s="7" t="s">
        <v>199</v>
      </c>
      <c r="B88" s="7" t="s">
        <v>200</v>
      </c>
      <c r="C88" s="7" t="s">
        <v>174</v>
      </c>
      <c r="D88" s="6">
        <v>2</v>
      </c>
      <c r="E88" s="6">
        <v>7</v>
      </c>
      <c r="F88" s="6">
        <v>0</v>
      </c>
      <c r="G88" s="6" t="e">
        <f ca="1">_xll.BDP($A88,"PX_YEST_CLOSE",$A$1,$A$2)</f>
        <v>#NAME?</v>
      </c>
      <c r="H88" s="6">
        <v>40.666999816894531</v>
      </c>
      <c r="I88" s="6">
        <v>6.01202392578125</v>
      </c>
      <c r="J88" s="6">
        <v>5.9409999847412109</v>
      </c>
      <c r="K88" s="7" t="s">
        <v>25</v>
      </c>
      <c r="L88" s="6">
        <v>0.52499997615814209</v>
      </c>
      <c r="M88" s="6" t="e">
        <f ca="1">_xll.BDP($A88,"PX_LAST",$A$1,$A$2)</f>
        <v>#NAME?</v>
      </c>
      <c r="N88" s="6">
        <v>40301020</v>
      </c>
      <c r="O88" s="6" t="e">
        <f ca="1">_xll.BDP($A88,"CHG_NET_YTD",$A$1,$A$2)</f>
        <v>#NAME?</v>
      </c>
      <c r="P88" s="6">
        <v>9.6703290939331055</v>
      </c>
      <c r="Q88" s="6" t="e">
        <f ca="1">_xll.BDP($A88,"EQY_DVD_YLD_IND",$A$1,$A$2)</f>
        <v>#NAME?</v>
      </c>
      <c r="R88" s="9" t="e">
        <f ca="1">_xll.BDH(A88,"px_last","11/3/23","11/3/23")</f>
        <v>#NAME?</v>
      </c>
    </row>
    <row r="89" spans="1:18" s="4" customFormat="1" ht="14.5">
      <c r="A89" s="7" t="s">
        <v>201</v>
      </c>
      <c r="B89" s="7" t="s">
        <v>202</v>
      </c>
      <c r="C89" s="7" t="s">
        <v>174</v>
      </c>
      <c r="D89" s="6">
        <v>10</v>
      </c>
      <c r="E89" s="6">
        <v>6</v>
      </c>
      <c r="F89" s="6">
        <v>1</v>
      </c>
      <c r="G89" s="6" t="e">
        <f ca="1">_xll.BDP($A89,"PX_YEST_CLOSE",$A$1,$A$2)</f>
        <v>#NAME?</v>
      </c>
      <c r="H89" s="6">
        <v>134.77799987792969</v>
      </c>
      <c r="I89" s="6">
        <v>4.6531667709350586</v>
      </c>
      <c r="J89" s="6">
        <v>4.6630001068115234</v>
      </c>
      <c r="K89" s="7" t="s">
        <v>25</v>
      </c>
      <c r="L89" s="6">
        <v>1.3500000238418579</v>
      </c>
      <c r="M89" s="6" t="e">
        <f ca="1">_xll.BDP($A89,"PX_LAST",$A$1,$A$2)</f>
        <v>#NAME?</v>
      </c>
      <c r="N89" s="6">
        <v>40101010</v>
      </c>
      <c r="O89" s="6" t="e">
        <f ca="1">_xll.BDP($A89,"CHG_NET_YTD",$A$1,$A$2)</f>
        <v>#NAME?</v>
      </c>
      <c r="P89" s="6">
        <v>-8.8373918533325195</v>
      </c>
      <c r="Q89" s="6" t="e">
        <f ca="1">_xll.BDP($A89,"EQY_DVD_YLD_IND",$A$1,$A$2)</f>
        <v>#NAME?</v>
      </c>
      <c r="R89" s="9" t="e">
        <f ca="1">_xll.BDH(A89,"px_last","11/3/23","11/3/23")</f>
        <v>#NAME?</v>
      </c>
    </row>
    <row r="90" spans="1:18" s="4" customFormat="1" ht="14.5">
      <c r="A90" s="7" t="s">
        <v>203</v>
      </c>
      <c r="B90" s="7" t="s">
        <v>204</v>
      </c>
      <c r="C90" s="7" t="s">
        <v>174</v>
      </c>
      <c r="D90" s="6">
        <v>12</v>
      </c>
      <c r="E90" s="6">
        <v>2</v>
      </c>
      <c r="F90" s="6">
        <v>1</v>
      </c>
      <c r="G90" s="6" t="e">
        <f ca="1">_xll.BDP($A90,"PX_YEST_CLOSE",$A$1,$A$2)</f>
        <v>#NAME?</v>
      </c>
      <c r="H90" s="6">
        <v>220.26699829101563</v>
      </c>
      <c r="I90" s="6">
        <v>2.2128345966339111</v>
      </c>
      <c r="J90" s="6">
        <v>2.1930000782012939</v>
      </c>
      <c r="K90" s="7" t="s">
        <v>25</v>
      </c>
      <c r="L90" s="6">
        <v>1.1000000238418579</v>
      </c>
      <c r="M90" s="6" t="e">
        <f ca="1">_xll.BDP($A90,"PX_LAST",$A$1,$A$2)</f>
        <v>#NAME?</v>
      </c>
      <c r="N90" s="6">
        <v>40301040</v>
      </c>
      <c r="O90" s="6" t="e">
        <f ca="1">_xll.BDP($A90,"CHG_NET_YTD",$A$1,$A$2)</f>
        <v>#NAME?</v>
      </c>
      <c r="P90" s="6">
        <v>2.016311407089233</v>
      </c>
      <c r="Q90" s="6" t="e">
        <f ca="1">_xll.BDP($A90,"EQY_DVD_YLD_IND",$A$1,$A$2)</f>
        <v>#NAME?</v>
      </c>
      <c r="R90" s="9" t="e">
        <f ca="1">_xll.BDH(A90,"px_last","11/3/23","11/3/23")</f>
        <v>#NAME?</v>
      </c>
    </row>
    <row r="91" spans="1:18" s="4" customFormat="1" ht="14.5">
      <c r="A91" s="7" t="s">
        <v>205</v>
      </c>
      <c r="B91" s="7" t="s">
        <v>206</v>
      </c>
      <c r="C91" s="7" t="s">
        <v>174</v>
      </c>
      <c r="D91" s="6">
        <v>11</v>
      </c>
      <c r="E91" s="6">
        <v>4</v>
      </c>
      <c r="F91" s="6">
        <v>1</v>
      </c>
      <c r="G91" s="6" t="e">
        <f ca="1">_xll.BDP($A91,"PX_YEST_CLOSE",$A$1,$A$2)</f>
        <v>#NAME?</v>
      </c>
      <c r="H91" s="6">
        <v>90.18499755859375</v>
      </c>
      <c r="I91" s="6">
        <v>4.7419114112854004</v>
      </c>
      <c r="J91" s="6">
        <v>4.8080000877380371</v>
      </c>
      <c r="K91" s="7" t="s">
        <v>25</v>
      </c>
      <c r="L91" s="6">
        <v>0.9599999785423281</v>
      </c>
      <c r="M91" s="6" t="e">
        <f ca="1">_xll.BDP($A91,"PX_LAST",$A$1,$A$2)</f>
        <v>#NAME?</v>
      </c>
      <c r="N91" s="6">
        <v>40101010</v>
      </c>
      <c r="O91" s="6" t="e">
        <f ca="1">_xll.BDP($A91,"CHG_NET_YTD",$A$1,$A$2)</f>
        <v>#NAME?</v>
      </c>
      <c r="P91" s="6">
        <v>-7.630882740020752</v>
      </c>
      <c r="Q91" s="6" t="e">
        <f ca="1">_xll.BDP($A91,"EQY_DVD_YLD_IND",$A$1,$A$2)</f>
        <v>#NAME?</v>
      </c>
      <c r="R91" s="9" t="e">
        <f ca="1">_xll.BDH(A91,"px_last","11/3/23","11/3/23")</f>
        <v>#NAME?</v>
      </c>
    </row>
    <row r="92" spans="1:18" s="4" customFormat="1" ht="14.5">
      <c r="A92" s="7" t="s">
        <v>207</v>
      </c>
      <c r="B92" s="7" t="s">
        <v>208</v>
      </c>
      <c r="C92" s="7" t="s">
        <v>174</v>
      </c>
      <c r="D92" s="6">
        <v>7</v>
      </c>
      <c r="E92" s="6">
        <v>3</v>
      </c>
      <c r="F92" s="6">
        <v>1</v>
      </c>
      <c r="G92" s="6" t="e">
        <f ca="1">_xll.BDP($A92,"PX_YEST_CLOSE",$A$1,$A$2)</f>
        <v>#NAME?</v>
      </c>
      <c r="H92" s="6">
        <v>32.700000762939453</v>
      </c>
      <c r="I92" s="6">
        <v>4.5913043022155762</v>
      </c>
      <c r="J92" s="6">
        <v>4.5929999351501465</v>
      </c>
      <c r="K92" s="7" t="s">
        <v>25</v>
      </c>
      <c r="L92" s="6">
        <v>0.33000001311302202</v>
      </c>
      <c r="M92" s="6" t="e">
        <f ca="1">_xll.BDP($A92,"PX_LAST",$A$1,$A$2)</f>
        <v>#NAME?</v>
      </c>
      <c r="N92" s="6">
        <v>40101015</v>
      </c>
      <c r="O92" s="6" t="e">
        <f ca="1">_xll.BDP($A92,"CHG_NET_YTD",$A$1,$A$2)</f>
        <v>#NAME?</v>
      </c>
      <c r="P92" s="6">
        <v>19.492937088012695</v>
      </c>
      <c r="Q92" s="6" t="e">
        <f ca="1">_xll.BDP($A92,"EQY_DVD_YLD_IND",$A$1,$A$2)</f>
        <v>#NAME?</v>
      </c>
      <c r="R92" s="9" t="e">
        <f ca="1">_xll.BDH(A92,"px_last","11/3/23","11/3/23")</f>
        <v>#NAME?</v>
      </c>
    </row>
    <row r="93" spans="1:18" s="4" customFormat="1" ht="14.5">
      <c r="A93" s="7" t="s">
        <v>209</v>
      </c>
      <c r="B93" s="7" t="s">
        <v>210</v>
      </c>
      <c r="C93" s="7" t="s">
        <v>174</v>
      </c>
      <c r="D93" s="6">
        <v>3</v>
      </c>
      <c r="E93" s="6">
        <v>10</v>
      </c>
      <c r="F93" s="6">
        <v>2</v>
      </c>
      <c r="G93" s="6" t="e">
        <f ca="1">_xll.BDP($A93,"PX_YEST_CLOSE",$A$1,$A$2)</f>
        <v>#NAME?</v>
      </c>
      <c r="H93" s="6">
        <v>64.816001892089844</v>
      </c>
      <c r="I93" s="6">
        <v>7.1657934188842773</v>
      </c>
      <c r="J93" s="6">
        <v>7.0989999771118164</v>
      </c>
      <c r="K93" s="7" t="s">
        <v>25</v>
      </c>
      <c r="L93" s="6">
        <v>1.059999942779541</v>
      </c>
      <c r="M93" s="6" t="e">
        <f ca="1">_xll.BDP($A93,"PX_LAST",$A$1,$A$2)</f>
        <v>#NAME?</v>
      </c>
      <c r="N93" s="6">
        <v>40101010</v>
      </c>
      <c r="O93" s="6" t="e">
        <f ca="1">_xll.BDP($A93,"CHG_NET_YTD",$A$1,$A$2)</f>
        <v>#NAME?</v>
      </c>
      <c r="P93" s="6">
        <v>-10.86170482635498</v>
      </c>
      <c r="Q93" s="6" t="e">
        <f ca="1">_xll.BDP($A93,"EQY_DVD_YLD_IND",$A$1,$A$2)</f>
        <v>#NAME?</v>
      </c>
      <c r="R93" s="9" t="e">
        <f ca="1">_xll.BDH(A93,"px_last","11/3/23","11/3/23")</f>
        <v>#NAME?</v>
      </c>
    </row>
    <row r="94" spans="1:18" s="4" customFormat="1" ht="14.5">
      <c r="A94" s="7" t="s">
        <v>211</v>
      </c>
      <c r="B94" s="7" t="s">
        <v>212</v>
      </c>
      <c r="C94" s="7" t="s">
        <v>174</v>
      </c>
      <c r="D94" s="6">
        <v>3</v>
      </c>
      <c r="E94" s="6">
        <v>10</v>
      </c>
      <c r="F94" s="6">
        <v>3</v>
      </c>
      <c r="G94" s="6" t="e">
        <f ca="1">_xll.BDP($A94,"PX_YEST_CLOSE",$A$1,$A$2)</f>
        <v>#NAME?</v>
      </c>
      <c r="H94" s="6">
        <v>58.557998657226563</v>
      </c>
      <c r="I94" s="6">
        <v>6.7155537605285645</v>
      </c>
      <c r="J94" s="6">
        <v>6.7100000381469727</v>
      </c>
      <c r="K94" s="7" t="s">
        <v>25</v>
      </c>
      <c r="L94" s="6">
        <v>0.87000000476837203</v>
      </c>
      <c r="M94" s="6" t="e">
        <f ca="1">_xll.BDP($A94,"PX_LAST",$A$1,$A$2)</f>
        <v>#NAME?</v>
      </c>
      <c r="N94" s="6">
        <v>40101010</v>
      </c>
      <c r="O94" s="6" t="e">
        <f ca="1">_xll.BDP($A94,"CHG_NET_YTD",$A$1,$A$2)</f>
        <v>#NAME?</v>
      </c>
      <c r="P94" s="6">
        <v>-5.3861618041992188</v>
      </c>
      <c r="Q94" s="6" t="e">
        <f ca="1">_xll.BDP($A94,"EQY_DVD_YLD_IND",$A$1,$A$2)</f>
        <v>#NAME?</v>
      </c>
      <c r="R94" s="9" t="e">
        <f ca="1">_xll.BDH(A94,"px_last","11/3/23","11/3/23")</f>
        <v>#NAME?</v>
      </c>
    </row>
    <row r="95" spans="1:18" s="4" customFormat="1" ht="14.5">
      <c r="A95" s="7" t="s">
        <v>213</v>
      </c>
      <c r="B95" s="7" t="s">
        <v>214</v>
      </c>
      <c r="C95" s="7" t="s">
        <v>174</v>
      </c>
      <c r="D95" s="6">
        <v>10</v>
      </c>
      <c r="E95" s="6">
        <v>4</v>
      </c>
      <c r="F95" s="6">
        <v>1</v>
      </c>
      <c r="G95" s="6" t="e">
        <f ca="1">_xll.BDP($A95,"PX_YEST_CLOSE",$A$1,$A$2)</f>
        <v>#NAME?</v>
      </c>
      <c r="H95" s="6">
        <v>126.16799926757813</v>
      </c>
      <c r="I95" s="6">
        <v>5.3703536987304688</v>
      </c>
      <c r="J95" s="6">
        <v>5.379000186920166</v>
      </c>
      <c r="K95" s="7" t="s">
        <v>25</v>
      </c>
      <c r="L95" s="6">
        <v>1.470000028610229</v>
      </c>
      <c r="M95" s="6" t="e">
        <f ca="1">_xll.BDP($A95,"PX_LAST",$A$1,$A$2)</f>
        <v>#NAME?</v>
      </c>
      <c r="N95" s="6">
        <v>40101010</v>
      </c>
      <c r="O95" s="6" t="e">
        <f ca="1">_xll.BDP($A95,"CHG_NET_YTD",$A$1,$A$2)</f>
        <v>#NAME?</v>
      </c>
      <c r="P95" s="6">
        <v>-10.737001419067383</v>
      </c>
      <c r="Q95" s="6" t="e">
        <f ca="1">_xll.BDP($A95,"EQY_DVD_YLD_IND",$A$1,$A$2)</f>
        <v>#NAME?</v>
      </c>
      <c r="R95" s="9" t="e">
        <f ca="1">_xll.BDH(A95,"px_last","11/3/23","11/3/23")</f>
        <v>#NAME?</v>
      </c>
    </row>
    <row r="96" spans="1:18" s="4" customFormat="1" ht="14.5">
      <c r="A96" s="7" t="s">
        <v>215</v>
      </c>
      <c r="B96" s="7" t="s">
        <v>216</v>
      </c>
      <c r="C96" s="7" t="s">
        <v>174</v>
      </c>
      <c r="D96" s="6">
        <v>0</v>
      </c>
      <c r="E96" s="6">
        <v>8</v>
      </c>
      <c r="F96" s="6">
        <v>1</v>
      </c>
      <c r="G96" s="6" t="e">
        <f ca="1">_xll.BDP($A96,"PX_YEST_CLOSE",$A$1,$A$2)</f>
        <v>#NAME?</v>
      </c>
      <c r="H96" s="6">
        <v>40.666999816894531</v>
      </c>
      <c r="I96" s="6">
        <v>5.180572509765625</v>
      </c>
      <c r="J96" s="6">
        <v>5.3080000877380371</v>
      </c>
      <c r="K96" s="7" t="s">
        <v>25</v>
      </c>
      <c r="L96" s="6">
        <v>0.519999980926514</v>
      </c>
      <c r="M96" s="6" t="e">
        <f ca="1">_xll.BDP($A96,"PX_LAST",$A$1,$A$2)</f>
        <v>#NAME?</v>
      </c>
      <c r="N96" s="6">
        <v>40301020</v>
      </c>
      <c r="O96" s="6" t="e">
        <f ca="1">_xll.BDP($A96,"CHG_NET_YTD",$A$1,$A$2)</f>
        <v>#NAME?</v>
      </c>
      <c r="P96" s="6">
        <v>28.274768829345703</v>
      </c>
      <c r="Q96" s="6" t="e">
        <f ca="1">_xll.BDP($A96,"EQY_DVD_YLD_IND",$A$1,$A$2)</f>
        <v>#NAME?</v>
      </c>
      <c r="R96" s="9" t="e">
        <f ca="1">_xll.BDH(A96,"px_last","11/3/23","11/3/23")</f>
        <v>#NAME?</v>
      </c>
    </row>
    <row r="97" spans="1:18" s="4" customFormat="1" ht="14.5">
      <c r="A97" s="7" t="s">
        <v>217</v>
      </c>
      <c r="B97" s="7" t="s">
        <v>218</v>
      </c>
      <c r="C97" s="7" t="s">
        <v>174</v>
      </c>
      <c r="D97" s="6">
        <v>0</v>
      </c>
      <c r="E97" s="6">
        <v>8</v>
      </c>
      <c r="F97" s="6">
        <v>0</v>
      </c>
      <c r="G97" s="6" t="e">
        <f ca="1">_xll.BDP($A97,"PX_YEST_CLOSE",$A$1,$A$2)</f>
        <v>#NAME?</v>
      </c>
      <c r="H97" s="6">
        <v>32</v>
      </c>
      <c r="I97" s="6">
        <v>2.4776325225830078</v>
      </c>
      <c r="J97" s="6">
        <v>2.4570000171661381</v>
      </c>
      <c r="K97" s="7" t="s">
        <v>25</v>
      </c>
      <c r="L97" s="6">
        <v>0.18000000715255701</v>
      </c>
      <c r="M97" s="6" t="e">
        <f ca="1">_xll.BDP($A97,"PX_LAST",$A$1,$A$2)</f>
        <v>#NAME?</v>
      </c>
      <c r="N97" s="6">
        <v>40203040</v>
      </c>
      <c r="O97" s="6" t="e">
        <f ca="1">_xll.BDP($A97,"CHG_NET_YTD",$A$1,$A$2)</f>
        <v>#NAME?</v>
      </c>
      <c r="P97" s="6">
        <v>7.2166414260864258</v>
      </c>
      <c r="Q97" s="6" t="e">
        <f ca="1">_xll.BDP($A97,"EQY_DVD_YLD_IND",$A$1,$A$2)</f>
        <v>#NAME?</v>
      </c>
      <c r="R97" s="9" t="e">
        <f ca="1">_xll.BDH(A97,"px_last","11/3/23","11/3/23")</f>
        <v>#NAME?</v>
      </c>
    </row>
    <row r="98" spans="1:18" s="4" customFormat="1" ht="14.5">
      <c r="A98" s="7" t="s">
        <v>219</v>
      </c>
      <c r="B98" s="7" t="s">
        <v>220</v>
      </c>
      <c r="C98" s="7" t="s">
        <v>174</v>
      </c>
      <c r="D98" s="6">
        <v>7</v>
      </c>
      <c r="E98" s="6">
        <v>0</v>
      </c>
      <c r="F98" s="6">
        <v>0</v>
      </c>
      <c r="G98" s="6" t="e">
        <f ca="1">_xll.BDP($A98,"PX_YEST_CLOSE",$A$1,$A$2)</f>
        <v>#NAME?</v>
      </c>
      <c r="H98" s="6">
        <v>53</v>
      </c>
      <c r="I98" s="6"/>
      <c r="J98" s="6">
        <v>0</v>
      </c>
      <c r="K98" s="7" t="s">
        <v>59</v>
      </c>
      <c r="L98" s="6">
        <v>0</v>
      </c>
      <c r="M98" s="6" t="e">
        <f ca="1">_xll.BDP($A98,"PX_LAST",$A$1,$A$2)</f>
        <v>#NAME?</v>
      </c>
      <c r="N98" s="6">
        <v>40301040</v>
      </c>
      <c r="O98" s="6" t="e">
        <f ca="1">_xll.BDP($A98,"CHG_NET_YTD",$A$1,$A$2)</f>
        <v>#NAME?</v>
      </c>
      <c r="P98" s="6">
        <v>-26.4075927734375</v>
      </c>
      <c r="Q98" s="6" t="e">
        <f ca="1">_xll.BDP($A98,"EQY_DVD_YLD_IND",$A$1,$A$2)</f>
        <v>#NAME?</v>
      </c>
      <c r="R98" s="9" t="e">
        <f ca="1">_xll.BDH(A98,"px_last","11/3/23","11/3/23")</f>
        <v>#NAME?</v>
      </c>
    </row>
    <row r="99" spans="1:18" s="4" customFormat="1" ht="14.5">
      <c r="A99" s="7" t="s">
        <v>221</v>
      </c>
      <c r="B99" s="7" t="s">
        <v>222</v>
      </c>
      <c r="C99" s="7" t="s">
        <v>174</v>
      </c>
      <c r="D99" s="6">
        <v>6</v>
      </c>
      <c r="E99" s="6">
        <v>2</v>
      </c>
      <c r="F99" s="6">
        <v>0</v>
      </c>
      <c r="G99" s="6" t="e">
        <f ca="1">_xll.BDP($A99,"PX_YEST_CLOSE",$A$1,$A$2)</f>
        <v>#NAME?</v>
      </c>
      <c r="H99" s="6">
        <v>99.25</v>
      </c>
      <c r="I99" s="6">
        <v>3.61147141456604</v>
      </c>
      <c r="J99" s="6">
        <v>3.6059999465942383</v>
      </c>
      <c r="K99" s="7" t="s">
        <v>25</v>
      </c>
      <c r="L99" s="6">
        <v>0.769999980926514</v>
      </c>
      <c r="M99" s="6" t="e">
        <f ca="1">_xll.BDP($A99,"PX_LAST",$A$1,$A$2)</f>
        <v>#NAME?</v>
      </c>
      <c r="N99" s="6">
        <v>40301020</v>
      </c>
      <c r="O99" s="6" t="e">
        <f ca="1">_xll.BDP($A99,"CHG_NET_YTD",$A$1,$A$2)</f>
        <v>#NAME?</v>
      </c>
      <c r="P99" s="6">
        <v>6.8878602981567383</v>
      </c>
      <c r="Q99" s="6" t="e">
        <f ca="1">_xll.BDP($A99,"EQY_DVD_YLD_IND",$A$1,$A$2)</f>
        <v>#NAME?</v>
      </c>
      <c r="R99" s="9" t="e">
        <f ca="1">_xll.BDH(A99,"px_last","11/3/23","11/3/23")</f>
        <v>#NAME?</v>
      </c>
    </row>
    <row r="100" spans="1:18" s="4" customFormat="1" ht="14.5">
      <c r="A100" s="7" t="s">
        <v>223</v>
      </c>
      <c r="B100" s="7" t="s">
        <v>224</v>
      </c>
      <c r="C100" s="7" t="s">
        <v>174</v>
      </c>
      <c r="D100" s="6">
        <v>12</v>
      </c>
      <c r="E100" s="6">
        <v>2</v>
      </c>
      <c r="F100" s="6">
        <v>0</v>
      </c>
      <c r="G100" s="6" t="e">
        <f ca="1">_xll.BDP($A100,"PX_YEST_CLOSE",$A$1,$A$2)</f>
        <v>#NAME?</v>
      </c>
      <c r="H100" s="6">
        <v>38.91400146484375</v>
      </c>
      <c r="I100" s="6">
        <v>2.5711302757263179</v>
      </c>
      <c r="J100" s="6">
        <v>0.35499998927116405</v>
      </c>
      <c r="K100" s="7" t="s">
        <v>25</v>
      </c>
      <c r="L100" s="6">
        <v>0</v>
      </c>
      <c r="M100" s="6" t="e">
        <f ca="1">_xll.BDP($A100,"PX_LAST",$A$1,$A$2)</f>
        <v>#NAME?</v>
      </c>
      <c r="N100" s="6">
        <v>40201060</v>
      </c>
      <c r="O100" s="6" t="e">
        <f ca="1">_xll.BDP($A100,"CHG_NET_YTD",$A$1,$A$2)</f>
        <v>#NAME?</v>
      </c>
      <c r="P100" s="6">
        <v>-38.796863555908203</v>
      </c>
      <c r="Q100" s="6" t="e">
        <f ca="1">_xll.BDP($A100,"EQY_DVD_YLD_IND",$A$1,$A$2)</f>
        <v>#NAME?</v>
      </c>
      <c r="R100" s="9" t="e">
        <f ca="1">_xll.BDH(A100,"px_last","11/3/23","11/3/23")</f>
        <v>#NAME?</v>
      </c>
    </row>
    <row r="101" spans="1:18" s="4" customFormat="1" ht="14.5">
      <c r="A101" s="7" t="s">
        <v>225</v>
      </c>
      <c r="B101" s="7" t="s">
        <v>226</v>
      </c>
      <c r="C101" s="7" t="s">
        <v>174</v>
      </c>
      <c r="D101" s="6">
        <v>7</v>
      </c>
      <c r="E101" s="6">
        <v>3</v>
      </c>
      <c r="F101" s="6">
        <v>0</v>
      </c>
      <c r="G101" s="6" t="e">
        <f ca="1">_xll.BDP($A101,"PX_YEST_CLOSE",$A$1,$A$2)</f>
        <v>#NAME?</v>
      </c>
      <c r="H101" s="6">
        <v>42.849998474121094</v>
      </c>
      <c r="I101" s="6">
        <v>1.45618212223053</v>
      </c>
      <c r="J101" s="6">
        <v>1.4440000057220459</v>
      </c>
      <c r="K101" s="7" t="s">
        <v>25</v>
      </c>
      <c r="L101" s="6">
        <v>0.13799999654293102</v>
      </c>
      <c r="M101" s="6" t="e">
        <f ca="1">_xll.BDP($A101,"PX_LAST",$A$1,$A$2)</f>
        <v>#NAME?</v>
      </c>
      <c r="N101" s="6">
        <v>40301040</v>
      </c>
      <c r="O101" s="6" t="e">
        <f ca="1">_xll.BDP($A101,"CHG_NET_YTD",$A$1,$A$2)</f>
        <v>#NAME?</v>
      </c>
      <c r="P101" s="6">
        <v>-1.8451119661331181</v>
      </c>
      <c r="Q101" s="6" t="e">
        <f ca="1">_xll.BDP($A101,"EQY_DVD_YLD_IND",$A$1,$A$2)</f>
        <v>#NAME?</v>
      </c>
      <c r="R101" s="9" t="e">
        <f ca="1">_xll.BDH(A101,"px_last","11/3/23","11/3/23")</f>
        <v>#NAME?</v>
      </c>
    </row>
    <row r="102" spans="1:18" s="4" customFormat="1" ht="14.5">
      <c r="A102" s="7" t="s">
        <v>227</v>
      </c>
      <c r="B102" s="7" t="s">
        <v>228</v>
      </c>
      <c r="C102" s="7" t="s">
        <v>174</v>
      </c>
      <c r="D102" s="6">
        <v>7</v>
      </c>
      <c r="E102" s="6">
        <v>4</v>
      </c>
      <c r="F102" s="6">
        <v>2</v>
      </c>
      <c r="G102" s="6" t="e">
        <f ca="1">_xll.BDP($A102,"PX_YEST_CLOSE",$A$1,$A$2)</f>
        <v>#NAME?</v>
      </c>
      <c r="H102" s="6">
        <v>49.159999847412109</v>
      </c>
      <c r="I102" s="6">
        <v>4.0002217292785636</v>
      </c>
      <c r="J102" s="6">
        <v>4.0999999046325684</v>
      </c>
      <c r="K102" s="7" t="s">
        <v>25</v>
      </c>
      <c r="L102" s="6"/>
      <c r="M102" s="6" t="e">
        <f ca="1">_xll.BDP($A102,"PX_LAST",$A$1,$A$2)</f>
        <v>#NAME?</v>
      </c>
      <c r="N102" s="6">
        <v>40203010</v>
      </c>
      <c r="O102" s="6" t="e">
        <f ca="1">_xll.BDP($A102,"CHG_NET_YTD",$A$1,$A$2)</f>
        <v>#NAME?</v>
      </c>
      <c r="P102" s="6">
        <v>11.68428897857666</v>
      </c>
      <c r="Q102" s="6" t="e">
        <f ca="1">_xll.BDP($A102,"EQY_DVD_YLD_IND",$A$1,$A$2)</f>
        <v>#NAME?</v>
      </c>
      <c r="R102" s="9" t="e">
        <f ca="1">_xll.BDH(A102,"px_last","11/3/23","11/3/23")</f>
        <v>#NAME?</v>
      </c>
    </row>
    <row r="103" spans="1:18" s="4" customFormat="1" ht="14.5">
      <c r="A103" s="7" t="s">
        <v>229</v>
      </c>
      <c r="B103" s="7" t="s">
        <v>230</v>
      </c>
      <c r="C103" s="7" t="s">
        <v>231</v>
      </c>
      <c r="D103" s="6">
        <v>1</v>
      </c>
      <c r="E103" s="6">
        <v>5</v>
      </c>
      <c r="F103" s="6">
        <v>1</v>
      </c>
      <c r="G103" s="6" t="e">
        <f ca="1">_xll.BDP($A103,"PX_YEST_CLOSE",$A$1,$A$2)</f>
        <v>#NAME?</v>
      </c>
      <c r="H103" s="6">
        <v>14.015999794006348</v>
      </c>
      <c r="I103" s="6"/>
      <c r="J103" s="6">
        <v>0</v>
      </c>
      <c r="K103" s="7" t="s">
        <v>95</v>
      </c>
      <c r="L103" s="6">
        <v>0</v>
      </c>
      <c r="M103" s="6" t="e">
        <f ca="1">_xll.BDP($A103,"PX_LAST",$A$1,$A$2)</f>
        <v>#NAME?</v>
      </c>
      <c r="N103" s="6">
        <v>35202010</v>
      </c>
      <c r="O103" s="6" t="e">
        <f ca="1">_xll.BDP($A103,"CHG_NET_YTD",$A$1,$A$2)</f>
        <v>#NAME?</v>
      </c>
      <c r="P103" s="6">
        <v>21.882349014282227</v>
      </c>
      <c r="Q103" s="6" t="e">
        <f ca="1">_xll.BDP($A103,"EQY_DVD_YLD_IND",$A$1,$A$2)</f>
        <v>#NAME?</v>
      </c>
      <c r="R103" s="9" t="e">
        <f ca="1">_xll.BDH(A103,"px_last","11/3/23","11/3/23")</f>
        <v>#NAME?</v>
      </c>
    </row>
    <row r="104" spans="1:18" s="4" customFormat="1" ht="14.5">
      <c r="A104" s="7" t="s">
        <v>232</v>
      </c>
      <c r="B104" s="7" t="s">
        <v>233</v>
      </c>
      <c r="C104" s="7" t="s">
        <v>231</v>
      </c>
      <c r="D104" s="6">
        <v>3</v>
      </c>
      <c r="E104" s="6">
        <v>3</v>
      </c>
      <c r="F104" s="6">
        <v>0</v>
      </c>
      <c r="G104" s="6" t="e">
        <f ca="1">_xll.BDP($A104,"PX_YEST_CLOSE",$A$1,$A$2)</f>
        <v>#NAME?</v>
      </c>
      <c r="H104" s="6">
        <v>13.583000183105469</v>
      </c>
      <c r="I104" s="6">
        <v>8.6586494445800781</v>
      </c>
      <c r="J104" s="6">
        <v>8.8680000305175781</v>
      </c>
      <c r="K104" s="7" t="s">
        <v>92</v>
      </c>
      <c r="L104" s="6">
        <v>0.23399999737739602</v>
      </c>
      <c r="M104" s="6" t="e">
        <f ca="1">_xll.BDP($A104,"PX_LAST",$A$1,$A$2)</f>
        <v>#NAME?</v>
      </c>
      <c r="N104" s="6">
        <v>35102020</v>
      </c>
      <c r="O104" s="6" t="e">
        <f ca="1">_xll.BDP($A104,"CHG_NET_YTD",$A$1,$A$2)</f>
        <v>#NAME?</v>
      </c>
      <c r="P104" s="6">
        <v>-0.82568073272705111</v>
      </c>
      <c r="Q104" s="6" t="e">
        <f ca="1">_xll.BDP($A104,"EQY_DVD_YLD_IND",$A$1,$A$2)</f>
        <v>#NAME?</v>
      </c>
      <c r="R104" s="9" t="e">
        <f ca="1">_xll.BDH(A104,"px_last","11/3/23","11/3/23")</f>
        <v>#NAME?</v>
      </c>
    </row>
    <row r="105" spans="1:18" s="4" customFormat="1" ht="14.5">
      <c r="A105" s="7" t="s">
        <v>234</v>
      </c>
      <c r="B105" s="7" t="s">
        <v>235</v>
      </c>
      <c r="C105" s="7" t="s">
        <v>231</v>
      </c>
      <c r="D105" s="6">
        <v>4</v>
      </c>
      <c r="E105" s="6">
        <v>0</v>
      </c>
      <c r="F105" s="6">
        <v>0</v>
      </c>
      <c r="G105" s="6" t="e">
        <f ca="1">_xll.BDP($A105,"PX_YEST_CLOSE",$A$1,$A$2)</f>
        <v>#NAME?</v>
      </c>
      <c r="H105" s="6">
        <v>12.625</v>
      </c>
      <c r="I105" s="6">
        <v>5.7036347389221191</v>
      </c>
      <c r="J105" s="6">
        <v>5.7220001220703134</v>
      </c>
      <c r="K105" s="7" t="s">
        <v>92</v>
      </c>
      <c r="L105" s="6">
        <v>5.0999999046326003E-2</v>
      </c>
      <c r="M105" s="6" t="e">
        <f ca="1">_xll.BDP($A105,"PX_LAST",$A$1,$A$2)</f>
        <v>#NAME?</v>
      </c>
      <c r="N105" s="6">
        <v>35102020</v>
      </c>
      <c r="O105" s="6" t="e">
        <f ca="1">_xll.BDP($A105,"CHG_NET_YTD",$A$1,$A$2)</f>
        <v>#NAME?</v>
      </c>
      <c r="P105" s="6">
        <v>27.132701873779297</v>
      </c>
      <c r="Q105" s="6" t="e">
        <f ca="1">_xll.BDP($A105,"EQY_DVD_YLD_IND",$A$1,$A$2)</f>
        <v>#NAME?</v>
      </c>
      <c r="R105" s="9" t="e">
        <f ca="1">_xll.BDH(A105,"px_last","11/3/23","11/3/23")</f>
        <v>#NAME?</v>
      </c>
    </row>
    <row r="106" spans="1:18" s="4" customFormat="1" ht="14.5">
      <c r="A106" s="7" t="s">
        <v>236</v>
      </c>
      <c r="B106" s="7" t="s">
        <v>237</v>
      </c>
      <c r="C106" s="7" t="s">
        <v>231</v>
      </c>
      <c r="D106" s="6">
        <v>4</v>
      </c>
      <c r="E106" s="6">
        <v>12</v>
      </c>
      <c r="F106" s="6">
        <v>1</v>
      </c>
      <c r="G106" s="6" t="e">
        <f ca="1">_xll.BDP($A106,"PX_YEST_CLOSE",$A$1,$A$2)</f>
        <v>#NAME?</v>
      </c>
      <c r="H106" s="6">
        <v>3.6730000972747803</v>
      </c>
      <c r="I106" s="6"/>
      <c r="J106" s="6">
        <v>0</v>
      </c>
      <c r="K106" s="7" t="s">
        <v>59</v>
      </c>
      <c r="L106" s="6">
        <v>0</v>
      </c>
      <c r="M106" s="6" t="e">
        <f ca="1">_xll.BDP($A106,"PX_LAST",$A$1,$A$2)</f>
        <v>#NAME?</v>
      </c>
      <c r="N106" s="6">
        <v>35202010</v>
      </c>
      <c r="O106" s="6" t="e">
        <f ca="1">_xll.BDP($A106,"CHG_NET_YTD",$A$1,$A$2)</f>
        <v>#NAME?</v>
      </c>
      <c r="P106" s="6">
        <v>-28.337873458862305</v>
      </c>
      <c r="Q106" s="6" t="e">
        <f ca="1">_xll.BDP($A106,"EQY_DVD_YLD_IND",$A$1,$A$2)</f>
        <v>#NAME?</v>
      </c>
      <c r="R106" s="9" t="e">
        <f ca="1">_xll.BDH(A106,"px_last","11/3/23","11/3/23")</f>
        <v>#NAME?</v>
      </c>
    </row>
    <row r="107" spans="1:18" s="4" customFormat="1" ht="14.5">
      <c r="A107" s="7" t="s">
        <v>238</v>
      </c>
      <c r="B107" s="7" t="s">
        <v>239</v>
      </c>
      <c r="C107" s="7" t="s">
        <v>240</v>
      </c>
      <c r="D107" s="6">
        <v>18</v>
      </c>
      <c r="E107" s="6">
        <v>2</v>
      </c>
      <c r="F107" s="6">
        <v>2</v>
      </c>
      <c r="G107" s="6" t="e">
        <f ca="1">_xll.BDP($A107,"PX_YEST_CLOSE",$A$1,$A$2)</f>
        <v>#NAME?</v>
      </c>
      <c r="H107" s="6">
        <v>214.06399536132813</v>
      </c>
      <c r="I107" s="6">
        <v>0.85637736320495605</v>
      </c>
      <c r="J107" s="6">
        <v>0.78880000114440907</v>
      </c>
      <c r="K107" s="7" t="s">
        <v>25</v>
      </c>
      <c r="L107" s="6">
        <v>0.34201109360456505</v>
      </c>
      <c r="M107" s="6" t="e">
        <f ca="1">_xll.BDP($A107,"PX_LAST",$A$1,$A$2)</f>
        <v>#NAME?</v>
      </c>
      <c r="N107" s="6">
        <v>20201050</v>
      </c>
      <c r="O107" s="6" t="e">
        <f ca="1">_xll.BDP($A107,"CHG_NET_YTD",$A$1,$A$2)</f>
        <v>#NAME?</v>
      </c>
      <c r="P107" s="6">
        <v>1.4486328363418579</v>
      </c>
      <c r="Q107" s="6" t="e">
        <f ca="1">_xll.BDP($A107,"EQY_DVD_YLD_IND",$A$1,$A$2)</f>
        <v>#NAME?</v>
      </c>
      <c r="R107" s="9" t="e">
        <f ca="1">_xll.BDH(A107,"px_last","11/3/23","11/3/23")</f>
        <v>#NAME?</v>
      </c>
    </row>
    <row r="108" spans="1:18" s="4" customFormat="1" ht="14.5">
      <c r="A108" s="7" t="s">
        <v>241</v>
      </c>
      <c r="B108" s="7" t="s">
        <v>242</v>
      </c>
      <c r="C108" s="7" t="s">
        <v>240</v>
      </c>
      <c r="D108" s="6">
        <v>10</v>
      </c>
      <c r="E108" s="6">
        <v>0</v>
      </c>
      <c r="F108" s="6">
        <v>0</v>
      </c>
      <c r="G108" s="6" t="e">
        <f ca="1">_xll.BDP($A108,"PX_YEST_CLOSE",$A$1,$A$2)</f>
        <v>#NAME?</v>
      </c>
      <c r="H108" s="6">
        <v>67.150001525878906</v>
      </c>
      <c r="I108" s="6">
        <v>5.5118107795715332</v>
      </c>
      <c r="J108" s="6">
        <v>5.6869997978210449</v>
      </c>
      <c r="K108" s="7" t="s">
        <v>92</v>
      </c>
      <c r="L108" s="6">
        <v>1.2599999904632571</v>
      </c>
      <c r="M108" s="6" t="e">
        <f ca="1">_xll.BDP($A108,"PX_LAST",$A$1,$A$2)</f>
        <v>#NAME?</v>
      </c>
      <c r="N108" s="6">
        <v>20302010</v>
      </c>
      <c r="O108" s="6" t="e">
        <f ca="1">_xll.BDP($A108,"CHG_NET_YTD",$A$1,$A$2)</f>
        <v>#NAME?</v>
      </c>
      <c r="P108" s="6">
        <v>-13.129393577575684</v>
      </c>
      <c r="Q108" s="6" t="e">
        <f ca="1">_xll.BDP($A108,"EQY_DVD_YLD_IND",$A$1,$A$2)</f>
        <v>#NAME?</v>
      </c>
      <c r="R108" s="9" t="e">
        <f ca="1">_xll.BDH(A108,"px_last","11/3/23","11/3/23")</f>
        <v>#NAME?</v>
      </c>
    </row>
    <row r="109" spans="1:18" s="4" customFormat="1" ht="14.5">
      <c r="A109" s="7" t="s">
        <v>243</v>
      </c>
      <c r="B109" s="7" t="s">
        <v>244</v>
      </c>
      <c r="C109" s="7" t="s">
        <v>240</v>
      </c>
      <c r="D109" s="6">
        <v>7</v>
      </c>
      <c r="E109" s="6">
        <v>0</v>
      </c>
      <c r="F109" s="6">
        <v>0</v>
      </c>
      <c r="G109" s="6" t="e">
        <f ca="1">_xll.BDP($A109,"PX_YEST_CLOSE",$A$1,$A$2)</f>
        <v>#NAME?</v>
      </c>
      <c r="H109" s="6">
        <v>67.857002258300781</v>
      </c>
      <c r="I109" s="6"/>
      <c r="J109" s="6">
        <v>0</v>
      </c>
      <c r="K109" s="7" t="s">
        <v>59</v>
      </c>
      <c r="L109" s="6">
        <v>0</v>
      </c>
      <c r="M109" s="6" t="e">
        <f ca="1">_xll.BDP($A109,"PX_LAST",$A$1,$A$2)</f>
        <v>#NAME?</v>
      </c>
      <c r="N109" s="6">
        <v>20106020</v>
      </c>
      <c r="O109" s="6" t="e">
        <f ca="1">_xll.BDP($A109,"CHG_NET_YTD",$A$1,$A$2)</f>
        <v>#NAME?</v>
      </c>
      <c r="P109" s="6">
        <v>11.665478706359863</v>
      </c>
      <c r="Q109" s="6" t="e">
        <f ca="1">_xll.BDP($A109,"EQY_DVD_YLD_IND",$A$1,$A$2)</f>
        <v>#NAME?</v>
      </c>
      <c r="R109" s="9" t="e">
        <f ca="1">_xll.BDH(A109,"px_last","11/3/23","11/3/23")</f>
        <v>#NAME?</v>
      </c>
    </row>
    <row r="110" spans="1:18" s="4" customFormat="1" ht="14.5">
      <c r="A110" s="7" t="s">
        <v>245</v>
      </c>
      <c r="B110" s="7" t="s">
        <v>246</v>
      </c>
      <c r="C110" s="7" t="s">
        <v>240</v>
      </c>
      <c r="D110" s="6">
        <v>10</v>
      </c>
      <c r="E110" s="6">
        <v>2</v>
      </c>
      <c r="F110" s="6">
        <v>1</v>
      </c>
      <c r="G110" s="6" t="e">
        <f ca="1">_xll.BDP($A110,"PX_YEST_CLOSE",$A$1,$A$2)</f>
        <v>#NAME?</v>
      </c>
      <c r="H110" s="6">
        <v>48.541000366210938</v>
      </c>
      <c r="I110" s="6">
        <v>0.20025029778480502</v>
      </c>
      <c r="J110" s="6">
        <v>0.20589999854564703</v>
      </c>
      <c r="K110" s="7" t="s">
        <v>25</v>
      </c>
      <c r="L110" s="6">
        <v>3.9999999105930002E-2</v>
      </c>
      <c r="M110" s="6" t="e">
        <f ca="1">_xll.BDP($A110,"PX_LAST",$A$1,$A$2)</f>
        <v>#NAME?</v>
      </c>
      <c r="N110" s="6">
        <v>20103010</v>
      </c>
      <c r="O110" s="6" t="e">
        <f ca="1">_xll.BDP($A110,"CHG_NET_YTD",$A$1,$A$2)</f>
        <v>#NAME?</v>
      </c>
      <c r="P110" s="6">
        <v>67.435035705566406</v>
      </c>
      <c r="Q110" s="6" t="e">
        <f ca="1">_xll.BDP($A110,"EQY_DVD_YLD_IND",$A$1,$A$2)</f>
        <v>#NAME?</v>
      </c>
      <c r="R110" s="9" t="e">
        <f ca="1">_xll.BDH(A110,"px_last","11/3/23","11/3/23")</f>
        <v>#NAME?</v>
      </c>
    </row>
    <row r="111" spans="1:18" s="4" customFormat="1" ht="14.5">
      <c r="A111" s="7" t="s">
        <v>247</v>
      </c>
      <c r="B111" s="7" t="s">
        <v>248</v>
      </c>
      <c r="C111" s="7" t="s">
        <v>240</v>
      </c>
      <c r="D111" s="6">
        <v>9</v>
      </c>
      <c r="E111" s="6">
        <v>4</v>
      </c>
      <c r="F111" s="6">
        <v>3</v>
      </c>
      <c r="G111" s="6" t="e">
        <f ca="1">_xll.BDP($A111,"PX_YEST_CLOSE",$A$1,$A$2)</f>
        <v>#NAME?</v>
      </c>
      <c r="H111" s="6">
        <v>79.5</v>
      </c>
      <c r="I111" s="6"/>
      <c r="J111" s="6">
        <v>0.93150001764297508</v>
      </c>
      <c r="K111" s="7" t="s">
        <v>95</v>
      </c>
      <c r="L111" s="6">
        <v>0</v>
      </c>
      <c r="M111" s="6" t="e">
        <f ca="1">_xll.BDP($A111,"PX_LAST",$A$1,$A$2)</f>
        <v>#NAME?</v>
      </c>
      <c r="N111" s="6">
        <v>20101010</v>
      </c>
      <c r="O111" s="6" t="e">
        <f ca="1">_xll.BDP($A111,"CHG_NET_YTD",$A$1,$A$2)</f>
        <v>#NAME?</v>
      </c>
      <c r="P111" s="6">
        <v>-2.8697149753570561</v>
      </c>
      <c r="Q111" s="6" t="e">
        <f ca="1">_xll.BDP($A111,"EQY_DVD_YLD_IND",$A$1,$A$2)</f>
        <v>#NAME?</v>
      </c>
      <c r="R111" s="9" t="e">
        <f ca="1">_xll.BDH(A111,"px_last","11/3/23","11/3/23")</f>
        <v>#NAME?</v>
      </c>
    </row>
    <row r="112" spans="1:18" s="4" customFormat="1" ht="14.5">
      <c r="A112" s="7" t="s">
        <v>249</v>
      </c>
      <c r="B112" s="7" t="s">
        <v>250</v>
      </c>
      <c r="C112" s="7" t="s">
        <v>240</v>
      </c>
      <c r="D112" s="6">
        <v>14</v>
      </c>
      <c r="E112" s="6">
        <v>1</v>
      </c>
      <c r="F112" s="6">
        <v>1</v>
      </c>
      <c r="G112" s="6" t="e">
        <f ca="1">_xll.BDP($A112,"PX_YEST_CLOSE",$A$1,$A$2)</f>
        <v>#NAME?</v>
      </c>
      <c r="H112" s="6">
        <v>28.763999938964844</v>
      </c>
      <c r="I112" s="6"/>
      <c r="J112" s="6">
        <v>0</v>
      </c>
      <c r="K112" s="7" t="s">
        <v>59</v>
      </c>
      <c r="L112" s="6">
        <v>0</v>
      </c>
      <c r="M112" s="6" t="e">
        <f ca="1">_xll.BDP($A112,"PX_LAST",$A$1,$A$2)</f>
        <v>#NAME?</v>
      </c>
      <c r="N112" s="6">
        <v>20302010</v>
      </c>
      <c r="O112" s="6" t="e">
        <f ca="1">_xll.BDP($A112,"CHG_NET_YTD",$A$1,$A$2)</f>
        <v>#NAME?</v>
      </c>
      <c r="P112" s="6">
        <v>-6.9107799530029297</v>
      </c>
      <c r="Q112" s="6" t="e">
        <f ca="1">_xll.BDP($A112,"EQY_DVD_YLD_IND",$A$1,$A$2)</f>
        <v>#NAME?</v>
      </c>
      <c r="R112" s="9" t="e">
        <f ca="1">_xll.BDH(A112,"px_last","11/3/23","11/3/23")</f>
        <v>#NAME?</v>
      </c>
    </row>
    <row r="113" spans="1:18" s="4" customFormat="1" ht="14.5">
      <c r="A113" s="7" t="s">
        <v>251</v>
      </c>
      <c r="B113" s="7" t="s">
        <v>252</v>
      </c>
      <c r="C113" s="7" t="s">
        <v>240</v>
      </c>
      <c r="D113" s="6">
        <v>8</v>
      </c>
      <c r="E113" s="6">
        <v>3</v>
      </c>
      <c r="F113" s="6">
        <v>0</v>
      </c>
      <c r="G113" s="6" t="e">
        <f ca="1">_xll.BDP($A113,"PX_YEST_CLOSE",$A$1,$A$2)</f>
        <v>#NAME?</v>
      </c>
      <c r="H113" s="6">
        <v>98.636001586914063</v>
      </c>
      <c r="I113" s="6">
        <v>0.89583092927932706</v>
      </c>
      <c r="J113" s="6">
        <v>0.90319997072219804</v>
      </c>
      <c r="K113" s="7" t="s">
        <v>25</v>
      </c>
      <c r="L113" s="6">
        <v>0.19499999284744302</v>
      </c>
      <c r="M113" s="6" t="e">
        <f ca="1">_xll.BDP($A113,"PX_LAST",$A$1,$A$2)</f>
        <v>#NAME?</v>
      </c>
      <c r="N113" s="6">
        <v>20103010</v>
      </c>
      <c r="O113" s="6" t="e">
        <f ca="1">_xll.BDP($A113,"CHG_NET_YTD",$A$1,$A$2)</f>
        <v>#NAME?</v>
      </c>
      <c r="P113" s="6">
        <v>34.201606750488281</v>
      </c>
      <c r="Q113" s="6" t="e">
        <f ca="1">_xll.BDP($A113,"EQY_DVD_YLD_IND",$A$1,$A$2)</f>
        <v>#NAME?</v>
      </c>
      <c r="R113" s="9" t="e">
        <f ca="1">_xll.BDH(A113,"px_last","11/3/23","11/3/23")</f>
        <v>#NAME?</v>
      </c>
    </row>
    <row r="114" spans="1:18" s="4" customFormat="1" ht="14.5">
      <c r="A114" s="7" t="s">
        <v>253</v>
      </c>
      <c r="B114" s="7" t="s">
        <v>254</v>
      </c>
      <c r="C114" s="7" t="s">
        <v>240</v>
      </c>
      <c r="D114" s="6">
        <v>8</v>
      </c>
      <c r="E114" s="6">
        <v>4</v>
      </c>
      <c r="F114" s="6">
        <v>0</v>
      </c>
      <c r="G114" s="6" t="e">
        <f ca="1">_xll.BDP($A114,"PX_YEST_CLOSE",$A$1,$A$2)</f>
        <v>#NAME?</v>
      </c>
      <c r="H114" s="6">
        <v>141.33299255371094</v>
      </c>
      <c r="I114" s="6">
        <v>1.314942598342896</v>
      </c>
      <c r="J114" s="6">
        <v>1.371999979019165</v>
      </c>
      <c r="K114" s="7" t="s">
        <v>25</v>
      </c>
      <c r="L114" s="6">
        <v>0.28600001335144004</v>
      </c>
      <c r="M114" s="6" t="e">
        <f ca="1">_xll.BDP($A114,"PX_LAST",$A$1,$A$2)</f>
        <v>#NAME?</v>
      </c>
      <c r="N114" s="6">
        <v>20301010</v>
      </c>
      <c r="O114" s="6" t="e">
        <f ca="1">_xll.BDP($A114,"CHG_NET_YTD",$A$1,$A$2)</f>
        <v>#NAME?</v>
      </c>
      <c r="P114" s="6">
        <v>-25.225610733032227</v>
      </c>
      <c r="Q114" s="6" t="e">
        <f ca="1">_xll.BDP($A114,"EQY_DVD_YLD_IND",$A$1,$A$2)</f>
        <v>#NAME?</v>
      </c>
      <c r="R114" s="9" t="e">
        <f ca="1">_xll.BDH(A114,"px_last","11/3/23","11/3/23")</f>
        <v>#NAME?</v>
      </c>
    </row>
    <row r="115" spans="1:18" s="4" customFormat="1" ht="14.5">
      <c r="A115" s="7" t="s">
        <v>255</v>
      </c>
      <c r="B115" s="7" t="s">
        <v>256</v>
      </c>
      <c r="C115" s="7" t="s">
        <v>240</v>
      </c>
      <c r="D115" s="6">
        <v>3</v>
      </c>
      <c r="E115" s="6">
        <v>5</v>
      </c>
      <c r="F115" s="6">
        <v>0</v>
      </c>
      <c r="G115" s="6" t="e">
        <f ca="1">_xll.BDP($A115,"PX_YEST_CLOSE",$A$1,$A$2)</f>
        <v>#NAME?</v>
      </c>
      <c r="H115" s="6">
        <v>42.937999725341797</v>
      </c>
      <c r="I115" s="6">
        <v>4.3442845344543457</v>
      </c>
      <c r="J115" s="6">
        <v>4.3309998512268066</v>
      </c>
      <c r="K115" s="7" t="s">
        <v>25</v>
      </c>
      <c r="L115" s="6">
        <v>0.40000000596046403</v>
      </c>
      <c r="M115" s="6" t="e">
        <f ca="1">_xll.BDP($A115,"PX_LAST",$A$1,$A$2)</f>
        <v>#NAME?</v>
      </c>
      <c r="N115" s="6">
        <v>20107010</v>
      </c>
      <c r="O115" s="6" t="e">
        <f ca="1">_xll.BDP($A115,"CHG_NET_YTD",$A$1,$A$2)</f>
        <v>#NAME?</v>
      </c>
      <c r="P115" s="6">
        <v>27.970815658569336</v>
      </c>
      <c r="Q115" s="6" t="e">
        <f ca="1">_xll.BDP($A115,"EQY_DVD_YLD_IND",$A$1,$A$2)</f>
        <v>#NAME?</v>
      </c>
      <c r="R115" s="9" t="e">
        <f ca="1">_xll.BDH(A115,"px_last","11/3/23","11/3/23")</f>
        <v>#NAME?</v>
      </c>
    </row>
    <row r="116" spans="1:18" s="4" customFormat="1" ht="14.5">
      <c r="A116" s="7" t="s">
        <v>257</v>
      </c>
      <c r="B116" s="7" t="s">
        <v>258</v>
      </c>
      <c r="C116" s="7" t="s">
        <v>240</v>
      </c>
      <c r="D116" s="6">
        <v>5</v>
      </c>
      <c r="E116" s="6">
        <v>4</v>
      </c>
      <c r="F116" s="6">
        <v>0</v>
      </c>
      <c r="G116" s="6" t="e">
        <f ca="1">_xll.BDP($A116,"PX_YEST_CLOSE",$A$1,$A$2)</f>
        <v>#NAME?</v>
      </c>
      <c r="H116" s="6">
        <v>17.611000061035156</v>
      </c>
      <c r="I116" s="6">
        <v>5.2670078277587891</v>
      </c>
      <c r="J116" s="6">
        <v>5.3330001831054688</v>
      </c>
      <c r="K116" s="7" t="s">
        <v>92</v>
      </c>
      <c r="L116" s="6">
        <v>0.18000000715255701</v>
      </c>
      <c r="M116" s="6" t="e">
        <f ca="1">_xll.BDP($A116,"PX_LAST",$A$1,$A$2)</f>
        <v>#NAME?</v>
      </c>
      <c r="N116" s="6">
        <v>20304030</v>
      </c>
      <c r="O116" s="6" t="e">
        <f ca="1">_xll.BDP($A116,"CHG_NET_YTD",$A$1,$A$2)</f>
        <v>#NAME?</v>
      </c>
      <c r="P116" s="6">
        <v>-6.0481104850769043</v>
      </c>
      <c r="Q116" s="6" t="e">
        <f ca="1">_xll.BDP($A116,"EQY_DVD_YLD_IND",$A$1,$A$2)</f>
        <v>#NAME?</v>
      </c>
      <c r="R116" s="9" t="e">
        <f ca="1">_xll.BDH(A116,"px_last","11/3/23","11/3/23")</f>
        <v>#NAME?</v>
      </c>
    </row>
    <row r="117" spans="1:18" s="4" customFormat="1" ht="14.5">
      <c r="A117" s="7" t="s">
        <v>259</v>
      </c>
      <c r="B117" s="7" t="s">
        <v>260</v>
      </c>
      <c r="C117" s="7" t="s">
        <v>240</v>
      </c>
      <c r="D117" s="6">
        <v>3</v>
      </c>
      <c r="E117" s="6">
        <v>6</v>
      </c>
      <c r="F117" s="6">
        <v>0</v>
      </c>
      <c r="G117" s="6" t="e">
        <f ca="1">_xll.BDP($A117,"PX_YEST_CLOSE",$A$1,$A$2)</f>
        <v>#NAME?</v>
      </c>
      <c r="H117" s="6">
        <v>41.312000274658203</v>
      </c>
      <c r="I117" s="6">
        <v>1.7557252645492549</v>
      </c>
      <c r="J117" s="6">
        <v>1.8669999837875371</v>
      </c>
      <c r="K117" s="7" t="s">
        <v>25</v>
      </c>
      <c r="L117" s="6">
        <v>0.23136044920057103</v>
      </c>
      <c r="M117" s="6" t="e">
        <f ca="1">_xll.BDP($A117,"PX_LAST",$A$1,$A$2)</f>
        <v>#NAME?</v>
      </c>
      <c r="N117" s="6">
        <v>20103010</v>
      </c>
      <c r="O117" s="6" t="e">
        <f ca="1">_xll.BDP($A117,"CHG_NET_YTD",$A$1,$A$2)</f>
        <v>#NAME?</v>
      </c>
      <c r="P117" s="6">
        <v>47.411849975585938</v>
      </c>
      <c r="Q117" s="6" t="e">
        <f ca="1">_xll.BDP($A117,"EQY_DVD_YLD_IND",$A$1,$A$2)</f>
        <v>#NAME?</v>
      </c>
      <c r="R117" s="9" t="e">
        <f ca="1">_xll.BDH(A117,"px_last","11/3/23","11/3/23")</f>
        <v>#NAME?</v>
      </c>
    </row>
    <row r="118" spans="1:18" s="4" customFormat="1" ht="14.5">
      <c r="A118" s="7" t="s">
        <v>261</v>
      </c>
      <c r="B118" s="7" t="s">
        <v>262</v>
      </c>
      <c r="C118" s="7" t="s">
        <v>240</v>
      </c>
      <c r="D118" s="6">
        <v>15</v>
      </c>
      <c r="E118" s="6">
        <v>5</v>
      </c>
      <c r="F118" s="6">
        <v>0</v>
      </c>
      <c r="G118" s="6" t="e">
        <f ca="1">_xll.BDP($A118,"PX_YEST_CLOSE",$A$1,$A$2)</f>
        <v>#NAME?</v>
      </c>
      <c r="H118" s="6">
        <v>188.81599426269531</v>
      </c>
      <c r="I118" s="6">
        <v>1.2112793922424321</v>
      </c>
      <c r="J118" s="6">
        <v>1.371999979019165</v>
      </c>
      <c r="K118" s="7" t="s">
        <v>25</v>
      </c>
      <c r="L118" s="6">
        <v>0.46942699200570603</v>
      </c>
      <c r="M118" s="6" t="e">
        <f ca="1">_xll.BDP($A118,"PX_LAST",$A$1,$A$2)</f>
        <v>#NAME?</v>
      </c>
      <c r="N118" s="6">
        <v>20304030</v>
      </c>
      <c r="O118" s="6" t="e">
        <f ca="1">_xll.BDP($A118,"CHG_NET_YTD",$A$1,$A$2)</f>
        <v>#NAME?</v>
      </c>
      <c r="P118" s="6">
        <v>14.932526588439941</v>
      </c>
      <c r="Q118" s="6" t="e">
        <f ca="1">_xll.BDP($A118,"EQY_DVD_YLD_IND",$A$1,$A$2)</f>
        <v>#NAME?</v>
      </c>
      <c r="R118" s="9" t="e">
        <f ca="1">_xll.BDH(A118,"px_last","11/3/23","11/3/23")</f>
        <v>#NAME?</v>
      </c>
    </row>
    <row r="119" spans="1:18" s="4" customFormat="1" ht="14.5">
      <c r="A119" s="7" t="s">
        <v>263</v>
      </c>
      <c r="B119" s="7" t="s">
        <v>264</v>
      </c>
      <c r="C119" s="7" t="s">
        <v>240</v>
      </c>
      <c r="D119" s="6">
        <v>9</v>
      </c>
      <c r="E119" s="6">
        <v>1</v>
      </c>
      <c r="F119" s="6">
        <v>0</v>
      </c>
      <c r="G119" s="6" t="e">
        <f ca="1">_xll.BDP($A119,"PX_YEST_CLOSE",$A$1,$A$2)</f>
        <v>#NAME?</v>
      </c>
      <c r="H119" s="6">
        <v>124.77799987792969</v>
      </c>
      <c r="I119" s="6">
        <v>1.5629259347915649</v>
      </c>
      <c r="J119" s="6">
        <v>1.572999954223633</v>
      </c>
      <c r="K119" s="7" t="s">
        <v>25</v>
      </c>
      <c r="L119" s="6">
        <v>0.43000000715255704</v>
      </c>
      <c r="M119" s="6" t="e">
        <f ca="1">_xll.BDP($A119,"PX_LAST",$A$1,$A$2)</f>
        <v>#NAME?</v>
      </c>
      <c r="N119" s="6">
        <v>20107010</v>
      </c>
      <c r="O119" s="6" t="e">
        <f ca="1">_xll.BDP($A119,"CHG_NET_YTD",$A$1,$A$2)</f>
        <v>#NAME?</v>
      </c>
      <c r="P119" s="6">
        <v>12.629213333129883</v>
      </c>
      <c r="Q119" s="6" t="e">
        <f ca="1">_xll.BDP($A119,"EQY_DVD_YLD_IND",$A$1,$A$2)</f>
        <v>#NAME?</v>
      </c>
      <c r="R119" s="9" t="e">
        <f ca="1">_xll.BDH(A119,"px_last","11/3/23","11/3/23")</f>
        <v>#NAME?</v>
      </c>
    </row>
    <row r="120" spans="1:18" s="4" customFormat="1" ht="14.5">
      <c r="A120" s="7" t="s">
        <v>265</v>
      </c>
      <c r="B120" s="7" t="s">
        <v>266</v>
      </c>
      <c r="C120" s="7" t="s">
        <v>240</v>
      </c>
      <c r="D120" s="6">
        <v>13</v>
      </c>
      <c r="E120" s="6">
        <v>21</v>
      </c>
      <c r="F120" s="6">
        <v>2</v>
      </c>
      <c r="G120" s="6" t="e">
        <f ca="1">_xll.BDP($A120,"PX_YEST_CLOSE",$A$1,$A$2)</f>
        <v>#NAME?</v>
      </c>
      <c r="H120" s="6">
        <v>169.39399719238281</v>
      </c>
      <c r="I120" s="6">
        <v>2.082098007202148</v>
      </c>
      <c r="J120" s="6">
        <v>2.1180000305175781</v>
      </c>
      <c r="K120" s="7" t="s">
        <v>25</v>
      </c>
      <c r="L120" s="6">
        <v>0.79000002145767201</v>
      </c>
      <c r="M120" s="6" t="e">
        <f ca="1">_xll.BDP($A120,"PX_LAST",$A$1,$A$2)</f>
        <v>#NAME?</v>
      </c>
      <c r="N120" s="6">
        <v>20304010</v>
      </c>
      <c r="O120" s="6" t="e">
        <f ca="1">_xll.BDP($A120,"CHG_NET_YTD",$A$1,$A$2)</f>
        <v>#NAME?</v>
      </c>
      <c r="P120" s="6">
        <v>-5.6391396522521973</v>
      </c>
      <c r="Q120" s="6" t="e">
        <f ca="1">_xll.BDP($A120,"EQY_DVD_YLD_IND",$A$1,$A$2)</f>
        <v>#NAME?</v>
      </c>
      <c r="R120" s="9" t="e">
        <f ca="1">_xll.BDH(A120,"px_last","11/3/23","11/3/23")</f>
        <v>#NAME?</v>
      </c>
    </row>
    <row r="121" spans="1:18" s="4" customFormat="1" ht="14.5">
      <c r="A121" s="7" t="s">
        <v>267</v>
      </c>
      <c r="B121" s="7" t="s">
        <v>268</v>
      </c>
      <c r="C121" s="7" t="s">
        <v>240</v>
      </c>
      <c r="D121" s="6">
        <v>12</v>
      </c>
      <c r="E121" s="6">
        <v>1</v>
      </c>
      <c r="F121" s="6">
        <v>0</v>
      </c>
      <c r="G121" s="6" t="e">
        <f ca="1">_xll.BDP($A121,"PX_YEST_CLOSE",$A$1,$A$2)</f>
        <v>#NAME?</v>
      </c>
      <c r="H121" s="6">
        <v>37.75</v>
      </c>
      <c r="I121" s="6"/>
      <c r="J121" s="6">
        <v>0.20489999651908902</v>
      </c>
      <c r="K121" s="7" t="s">
        <v>95</v>
      </c>
      <c r="L121" s="6">
        <v>0</v>
      </c>
      <c r="M121" s="6" t="e">
        <f ca="1">_xll.BDP($A121,"PX_LAST",$A$1,$A$2)</f>
        <v>#NAME?</v>
      </c>
      <c r="N121" s="6">
        <v>20101010</v>
      </c>
      <c r="O121" s="6" t="e">
        <f ca="1">_xll.BDP($A121,"CHG_NET_YTD",$A$1,$A$2)</f>
        <v>#NAME?</v>
      </c>
      <c r="P121" s="6">
        <v>12.714776039123535</v>
      </c>
      <c r="Q121" s="6" t="e">
        <f ca="1">_xll.BDP($A121,"EQY_DVD_YLD_IND",$A$1,$A$2)</f>
        <v>#NAME?</v>
      </c>
      <c r="R121" s="9" t="e">
        <f ca="1">_xll.BDH(A121,"px_last","11/3/23","11/3/23")</f>
        <v>#NAME?</v>
      </c>
    </row>
    <row r="122" spans="1:18" s="4" customFormat="1" ht="14.5">
      <c r="A122" s="7" t="s">
        <v>269</v>
      </c>
      <c r="B122" s="7" t="s">
        <v>270</v>
      </c>
      <c r="C122" s="7" t="s">
        <v>240</v>
      </c>
      <c r="D122" s="6">
        <v>5</v>
      </c>
      <c r="E122" s="6">
        <v>16</v>
      </c>
      <c r="F122" s="6">
        <v>4</v>
      </c>
      <c r="G122" s="6" t="e">
        <f ca="1">_xll.BDP($A122,"PX_YEST_CLOSE",$A$1,$A$2)</f>
        <v>#NAME?</v>
      </c>
      <c r="H122" s="6">
        <v>7.3029999732971191</v>
      </c>
      <c r="I122" s="6"/>
      <c r="J122" s="6">
        <v>0</v>
      </c>
      <c r="K122" s="7" t="s">
        <v>59</v>
      </c>
      <c r="L122" s="6">
        <v>0</v>
      </c>
      <c r="M122" s="6" t="e">
        <f ca="1">_xll.BDP($A122,"PX_LAST",$A$1,$A$2)</f>
        <v>#NAME?</v>
      </c>
      <c r="N122" s="6">
        <v>20104010</v>
      </c>
      <c r="O122" s="6" t="e">
        <f ca="1">_xll.BDP($A122,"CHG_NET_YTD",$A$1,$A$2)</f>
        <v>#NAME?</v>
      </c>
      <c r="P122" s="6">
        <v>-22.685182571411133</v>
      </c>
      <c r="Q122" s="6" t="e">
        <f ca="1">_xll.BDP($A122,"EQY_DVD_YLD_IND",$A$1,$A$2)</f>
        <v>#NAME?</v>
      </c>
      <c r="R122" s="9" t="e">
        <f ca="1">_xll.BDH(A122,"px_last","11/3/23","11/3/23")</f>
        <v>#NAME?</v>
      </c>
    </row>
    <row r="123" spans="1:18" s="4" customFormat="1" ht="14.5">
      <c r="A123" s="7" t="s">
        <v>271</v>
      </c>
      <c r="B123" s="7" t="s">
        <v>272</v>
      </c>
      <c r="C123" s="7" t="s">
        <v>240</v>
      </c>
      <c r="D123" s="6">
        <v>8</v>
      </c>
      <c r="E123" s="6">
        <v>4</v>
      </c>
      <c r="F123" s="6">
        <v>1</v>
      </c>
      <c r="G123" s="6" t="e">
        <f ca="1">_xll.BDP($A123,"PX_YEST_CLOSE",$A$1,$A$2)</f>
        <v>#NAME?</v>
      </c>
      <c r="H123" s="6">
        <v>280.15399169921875</v>
      </c>
      <c r="I123" s="6">
        <v>0.23752777278423301</v>
      </c>
      <c r="J123" s="6">
        <v>0.31560000777244601</v>
      </c>
      <c r="K123" s="7" t="s">
        <v>25</v>
      </c>
      <c r="L123" s="6">
        <v>0.19739431368607702</v>
      </c>
      <c r="M123" s="6" t="e">
        <f ca="1">_xll.BDP($A123,"PX_LAST",$A$1,$A$2)</f>
        <v>#NAME?</v>
      </c>
      <c r="N123" s="6">
        <v>20201070</v>
      </c>
      <c r="O123" s="6" t="e">
        <f ca="1">_xll.BDP($A123,"CHG_NET_YTD",$A$1,$A$2)</f>
        <v>#NAME?</v>
      </c>
      <c r="P123" s="6">
        <v>18.3543701171875</v>
      </c>
      <c r="Q123" s="6" t="e">
        <f ca="1">_xll.BDP($A123,"EQY_DVD_YLD_IND",$A$1,$A$2)</f>
        <v>#NAME?</v>
      </c>
      <c r="R123" s="9" t="e">
        <f ca="1">_xll.BDH(A123,"px_last","11/3/23","11/3/23")</f>
        <v>#NAME?</v>
      </c>
    </row>
    <row r="124" spans="1:18" s="4" customFormat="1" ht="14.5">
      <c r="A124" s="7" t="s">
        <v>273</v>
      </c>
      <c r="B124" s="7" t="s">
        <v>274</v>
      </c>
      <c r="C124" s="7" t="s">
        <v>240</v>
      </c>
      <c r="D124" s="6">
        <v>13</v>
      </c>
      <c r="E124" s="6">
        <v>1</v>
      </c>
      <c r="F124" s="6">
        <v>1</v>
      </c>
      <c r="G124" s="6" t="e">
        <f ca="1">_xll.BDP($A124,"PX_YEST_CLOSE",$A$1,$A$2)</f>
        <v>#NAME?</v>
      </c>
      <c r="H124" s="6">
        <v>206.5</v>
      </c>
      <c r="I124" s="6">
        <v>0.80034148693084706</v>
      </c>
      <c r="J124" s="6">
        <v>0.81430000066757202</v>
      </c>
      <c r="K124" s="7" t="s">
        <v>25</v>
      </c>
      <c r="L124" s="6">
        <v>0.37500000000000006</v>
      </c>
      <c r="M124" s="6" t="e">
        <f ca="1">_xll.BDP($A124,"PX_LAST",$A$1,$A$2)</f>
        <v>#NAME?</v>
      </c>
      <c r="N124" s="6">
        <v>20103010</v>
      </c>
      <c r="O124" s="6" t="e">
        <f ca="1">_xll.BDP($A124,"CHG_NET_YTD",$A$1,$A$2)</f>
        <v>#NAME?</v>
      </c>
      <c r="P124" s="6">
        <v>19.307405471801758</v>
      </c>
      <c r="Q124" s="6" t="e">
        <f ca="1">_xll.BDP($A124,"EQY_DVD_YLD_IND",$A$1,$A$2)</f>
        <v>#NAME?</v>
      </c>
      <c r="R124" s="9" t="e">
        <f ca="1">_xll.BDH(A124,"px_last","11/3/23","11/3/23")</f>
        <v>#NAME?</v>
      </c>
    </row>
    <row r="125" spans="1:18" s="4" customFormat="1" ht="14.5">
      <c r="A125" s="7" t="s">
        <v>275</v>
      </c>
      <c r="B125" s="7" t="s">
        <v>276</v>
      </c>
      <c r="C125" s="7" t="s">
        <v>240</v>
      </c>
      <c r="D125" s="6">
        <v>27</v>
      </c>
      <c r="E125" s="6">
        <v>9</v>
      </c>
      <c r="F125" s="6">
        <v>0</v>
      </c>
      <c r="G125" s="6" t="e">
        <f ca="1">_xll.BDP($A125,"PX_YEST_CLOSE",$A$1,$A$2)</f>
        <v>#NAME?</v>
      </c>
      <c r="H125" s="6">
        <v>116.71199798583984</v>
      </c>
      <c r="I125" s="6">
        <v>0.74839979410171509</v>
      </c>
      <c r="J125" s="6">
        <v>0.75499999523162808</v>
      </c>
      <c r="K125" s="7" t="s">
        <v>25</v>
      </c>
      <c r="L125" s="6">
        <v>0.18999999761581401</v>
      </c>
      <c r="M125" s="6" t="e">
        <f ca="1">_xll.BDP($A125,"PX_LAST",$A$1,$A$2)</f>
        <v>#NAME?</v>
      </c>
      <c r="N125" s="6">
        <v>20304010</v>
      </c>
      <c r="O125" s="6" t="e">
        <f ca="1">_xll.BDP($A125,"CHG_NET_YTD",$A$1,$A$2)</f>
        <v>#NAME?</v>
      </c>
      <c r="P125" s="6">
        <v>0.50475269556045499</v>
      </c>
      <c r="Q125" s="6" t="e">
        <f ca="1">_xll.BDP($A125,"EQY_DVD_YLD_IND",$A$1,$A$2)</f>
        <v>#NAME?</v>
      </c>
      <c r="R125" s="9" t="e">
        <f ca="1">_xll.BDH(A125,"px_last","11/3/23","11/3/23")</f>
        <v>#NAME?</v>
      </c>
    </row>
    <row r="126" spans="1:18" s="4" customFormat="1" ht="14.5">
      <c r="A126" s="7" t="s">
        <v>277</v>
      </c>
      <c r="B126" s="7" t="s">
        <v>278</v>
      </c>
      <c r="C126" s="7" t="s">
        <v>240</v>
      </c>
      <c r="D126" s="6">
        <v>3</v>
      </c>
      <c r="E126" s="6">
        <v>0</v>
      </c>
      <c r="F126" s="6">
        <v>1</v>
      </c>
      <c r="G126" s="6" t="e">
        <f ca="1">_xll.BDP($A126,"PX_YEST_CLOSE",$A$1,$A$2)</f>
        <v>#NAME?</v>
      </c>
      <c r="H126" s="6">
        <v>39.444999694824219</v>
      </c>
      <c r="I126" s="6">
        <v>1.6463649272918701</v>
      </c>
      <c r="J126" s="6">
        <v>1.8470000028610229</v>
      </c>
      <c r="K126" s="7" t="s">
        <v>25</v>
      </c>
      <c r="L126" s="6">
        <v>8.4523942307692002E-2</v>
      </c>
      <c r="M126" s="6" t="e">
        <f ca="1">_xll.BDP($A126,"PX_LAST",$A$1,$A$2)</f>
        <v>#NAME?</v>
      </c>
      <c r="N126" s="6">
        <v>20105010</v>
      </c>
      <c r="O126" s="6" t="e">
        <f ca="1">_xll.BDP($A126,"CHG_NET_YTD",$A$1,$A$2)</f>
        <v>#NAME?</v>
      </c>
      <c r="P126" s="6">
        <v>-9.2616815567016602</v>
      </c>
      <c r="Q126" s="6" t="e">
        <f ca="1">_xll.BDP($A126,"EQY_DVD_YLD_IND",$A$1,$A$2)</f>
        <v>#NAME?</v>
      </c>
      <c r="R126" s="9" t="e">
        <f ca="1">_xll.BDH(A126,"px_last","11/3/23","11/3/23")</f>
        <v>#NAME?</v>
      </c>
    </row>
    <row r="127" spans="1:18" s="4" customFormat="1" ht="14.5">
      <c r="A127" s="7" t="s">
        <v>279</v>
      </c>
      <c r="B127" s="7" t="s">
        <v>280</v>
      </c>
      <c r="C127" s="7" t="s">
        <v>240</v>
      </c>
      <c r="D127" s="6">
        <v>2</v>
      </c>
      <c r="E127" s="6">
        <v>14</v>
      </c>
      <c r="F127" s="6">
        <v>2</v>
      </c>
      <c r="G127" s="6" t="e">
        <f ca="1">_xll.BDP($A127,"PX_YEST_CLOSE",$A$1,$A$2)</f>
        <v>#NAME?</v>
      </c>
      <c r="H127" s="6">
        <v>178.96400451660156</v>
      </c>
      <c r="I127" s="6">
        <v>1.5386179685592651</v>
      </c>
      <c r="J127" s="6">
        <v>1.5429999828338621</v>
      </c>
      <c r="K127" s="7" t="s">
        <v>25</v>
      </c>
      <c r="L127" s="6">
        <v>0.65719781279087108</v>
      </c>
      <c r="M127" s="6" t="e">
        <f ca="1">_xll.BDP($A127,"PX_LAST",$A$1,$A$2)</f>
        <v>#NAME?</v>
      </c>
      <c r="N127" s="6">
        <v>20202020</v>
      </c>
      <c r="O127" s="6" t="e">
        <f ca="1">_xll.BDP($A127,"CHG_NET_YTD",$A$1,$A$2)</f>
        <v>#NAME?</v>
      </c>
      <c r="P127" s="6">
        <v>8.7400398254394531</v>
      </c>
      <c r="Q127" s="6" t="e">
        <f ca="1">_xll.BDP($A127,"EQY_DVD_YLD_IND",$A$1,$A$2)</f>
        <v>#NAME?</v>
      </c>
      <c r="R127" s="9" t="e">
        <f ca="1">_xll.BDH(A127,"px_last","11/3/23","11/3/23")</f>
        <v>#NAME?</v>
      </c>
    </row>
    <row r="128" spans="1:18" s="4" customFormat="1" ht="14.5">
      <c r="A128" s="7" t="s">
        <v>281</v>
      </c>
      <c r="B128" s="7" t="s">
        <v>282</v>
      </c>
      <c r="C128" s="7" t="s">
        <v>240</v>
      </c>
      <c r="D128" s="6">
        <v>7</v>
      </c>
      <c r="E128" s="6">
        <v>2</v>
      </c>
      <c r="F128" s="6">
        <v>0</v>
      </c>
      <c r="G128" s="6" t="e">
        <f ca="1">_xll.BDP($A128,"PX_YEST_CLOSE",$A$1,$A$2)</f>
        <v>#NAME?</v>
      </c>
      <c r="H128" s="6">
        <v>49.555999755859375</v>
      </c>
      <c r="I128" s="6">
        <v>2.5773196220397949</v>
      </c>
      <c r="J128" s="6">
        <v>2.6189999580383301</v>
      </c>
      <c r="K128" s="7" t="s">
        <v>25</v>
      </c>
      <c r="L128" s="6">
        <v>0.25</v>
      </c>
      <c r="M128" s="6" t="e">
        <f ca="1">_xll.BDP($A128,"PX_LAST",$A$1,$A$2)</f>
        <v>#NAME?</v>
      </c>
      <c r="N128" s="6">
        <v>20107010</v>
      </c>
      <c r="O128" s="6" t="e">
        <f ca="1">_xll.BDP($A128,"CHG_NET_YTD",$A$1,$A$2)</f>
        <v>#NAME?</v>
      </c>
      <c r="P128" s="6">
        <v>15.27034854888916</v>
      </c>
      <c r="Q128" s="6" t="e">
        <f ca="1">_xll.BDP($A128,"EQY_DVD_YLD_IND",$A$1,$A$2)</f>
        <v>#NAME?</v>
      </c>
      <c r="R128" s="9" t="e">
        <f ca="1">_xll.BDH(A128,"px_last","11/3/23","11/3/23")</f>
        <v>#NAME?</v>
      </c>
    </row>
    <row r="129" spans="1:18" s="4" customFormat="1" ht="14.5">
      <c r="A129" s="7" t="s">
        <v>283</v>
      </c>
      <c r="B129" s="7" t="s">
        <v>284</v>
      </c>
      <c r="C129" s="7" t="s">
        <v>240</v>
      </c>
      <c r="D129" s="6">
        <v>1</v>
      </c>
      <c r="E129" s="6">
        <v>1</v>
      </c>
      <c r="F129" s="6">
        <v>0</v>
      </c>
      <c r="G129" s="6" t="e">
        <f ca="1">_xll.BDP($A129,"PX_YEST_CLOSE",$A$1,$A$2)</f>
        <v>#NAME?</v>
      </c>
      <c r="H129" s="6">
        <v>45.75</v>
      </c>
      <c r="I129" s="6">
        <v>1.393404603004456</v>
      </c>
      <c r="J129" s="6">
        <v>1.424999952316284</v>
      </c>
      <c r="K129" s="7" t="s">
        <v>25</v>
      </c>
      <c r="L129" s="6">
        <v>0.15000000596046401</v>
      </c>
      <c r="M129" s="6" t="e">
        <f ca="1">_xll.BDP($A129,"PX_LAST",$A$1,$A$2)</f>
        <v>#NAME?</v>
      </c>
      <c r="N129" s="6">
        <v>20107010</v>
      </c>
      <c r="O129" s="6" t="e">
        <f ca="1">_xll.BDP($A129,"CHG_NET_YTD",$A$1,$A$2)</f>
        <v>#NAME?</v>
      </c>
      <c r="P129" s="6">
        <v>18.91743278503418</v>
      </c>
      <c r="Q129" s="6" t="e">
        <f ca="1">_xll.BDP($A129,"EQY_DVD_YLD_IND",$A$1,$A$2)</f>
        <v>#NAME?</v>
      </c>
      <c r="R129" s="9" t="e">
        <f ca="1">_xll.BDH(A129,"px_last","11/3/23","11/3/23")</f>
        <v>#NAME?</v>
      </c>
    </row>
    <row r="130" spans="1:18" s="4" customFormat="1" ht="14.5">
      <c r="A130" s="7" t="s">
        <v>285</v>
      </c>
      <c r="B130" s="7" t="s">
        <v>286</v>
      </c>
      <c r="C130" s="7" t="s">
        <v>240</v>
      </c>
      <c r="D130" s="6">
        <v>0</v>
      </c>
      <c r="E130" s="6">
        <v>5</v>
      </c>
      <c r="F130" s="6">
        <v>0</v>
      </c>
      <c r="G130" s="6" t="e">
        <f ca="1">_xll.BDP($A130,"PX_YEST_CLOSE",$A$1,$A$2)</f>
        <v>#NAME?</v>
      </c>
      <c r="H130" s="6">
        <v>28</v>
      </c>
      <c r="I130" s="6">
        <v>5.7142858505249023</v>
      </c>
      <c r="J130" s="6">
        <v>5.7729997634887704</v>
      </c>
      <c r="K130" s="7" t="s">
        <v>25</v>
      </c>
      <c r="L130" s="6">
        <v>0.34999999403953602</v>
      </c>
      <c r="M130" s="6" t="e">
        <f ca="1">_xll.BDP($A130,"PX_LAST",$A$1,$A$2)</f>
        <v>#NAME?</v>
      </c>
      <c r="N130" s="6">
        <v>20305030</v>
      </c>
      <c r="O130" s="6" t="e">
        <f ca="1">_xll.BDP($A130,"CHG_NET_YTD",$A$1,$A$2)</f>
        <v>#NAME?</v>
      </c>
      <c r="P130" s="6">
        <v>9.2287101745605469</v>
      </c>
      <c r="Q130" s="6" t="e">
        <f ca="1">_xll.BDP($A130,"EQY_DVD_YLD_IND",$A$1,$A$2)</f>
        <v>#NAME?</v>
      </c>
      <c r="R130" s="9" t="e">
        <f ca="1">_xll.BDH(A130,"px_last","11/3/23","11/3/23")</f>
        <v>#NAME?</v>
      </c>
    </row>
    <row r="131" spans="1:18" s="4" customFormat="1" ht="14.5">
      <c r="A131" s="7" t="s">
        <v>287</v>
      </c>
      <c r="B131" s="7" t="s">
        <v>288</v>
      </c>
      <c r="C131" s="7" t="s">
        <v>240</v>
      </c>
      <c r="D131" s="6">
        <v>15</v>
      </c>
      <c r="E131" s="6">
        <v>0</v>
      </c>
      <c r="F131" s="6">
        <v>1</v>
      </c>
      <c r="G131" s="6" t="e">
        <f ca="1">_xll.BDP($A131,"PX_YEST_CLOSE",$A$1,$A$2)</f>
        <v>#NAME?</v>
      </c>
      <c r="H131" s="6">
        <v>55.423000335693359</v>
      </c>
      <c r="I131" s="6">
        <v>0.17385111749172202</v>
      </c>
      <c r="J131" s="6">
        <v>0.16200000047683702</v>
      </c>
      <c r="K131" s="7" t="s">
        <v>25</v>
      </c>
      <c r="L131" s="6">
        <v>1.3000000268221E-2</v>
      </c>
      <c r="M131" s="6" t="e">
        <f ca="1">_xll.BDP($A131,"PX_LAST",$A$1,$A$2)</f>
        <v>#NAME?</v>
      </c>
      <c r="N131" s="6">
        <v>20201050</v>
      </c>
      <c r="O131" s="6" t="e">
        <f ca="1">_xll.BDP($A131,"CHG_NET_YTD",$A$1,$A$2)</f>
        <v>#NAME?</v>
      </c>
      <c r="P131" s="6">
        <v>3.287807703018188</v>
      </c>
      <c r="Q131" s="6" t="e">
        <f ca="1">_xll.BDP($A131,"EQY_DVD_YLD_IND",$A$1,$A$2)</f>
        <v>#NAME?</v>
      </c>
      <c r="R131" s="9" t="e">
        <f ca="1">_xll.BDH(A131,"px_last","11/3/23","11/3/23")</f>
        <v>#NAME?</v>
      </c>
    </row>
    <row r="132" spans="1:18" s="4" customFormat="1" ht="14.5">
      <c r="A132" s="7" t="s">
        <v>289</v>
      </c>
      <c r="B132" s="7" t="s">
        <v>290</v>
      </c>
      <c r="C132" s="7" t="s">
        <v>240</v>
      </c>
      <c r="D132" s="6">
        <v>8</v>
      </c>
      <c r="E132" s="6">
        <v>7</v>
      </c>
      <c r="F132" s="6">
        <v>0</v>
      </c>
      <c r="G132" s="6" t="e">
        <f ca="1">_xll.BDP($A132,"PX_YEST_CLOSE",$A$1,$A$2)</f>
        <v>#NAME?</v>
      </c>
      <c r="H132" s="6">
        <v>16.990999221801758</v>
      </c>
      <c r="I132" s="6"/>
      <c r="J132" s="6"/>
      <c r="K132" s="7" t="s">
        <v>59</v>
      </c>
      <c r="L132" s="6">
        <v>0</v>
      </c>
      <c r="M132" s="6" t="e">
        <f ca="1">_xll.BDP($A132,"PX_LAST",$A$1,$A$2)</f>
        <v>#NAME?</v>
      </c>
      <c r="N132" s="6">
        <v>20202030</v>
      </c>
      <c r="O132" s="6" t="e">
        <f ca="1">_xll.BDP($A132,"CHG_NET_YTD",$A$1,$A$2)</f>
        <v>#NAME?</v>
      </c>
      <c r="P132" s="6">
        <v>-66.778900146484375</v>
      </c>
      <c r="Q132" s="6" t="e">
        <f ca="1">_xll.BDP($A132,"EQY_DVD_YLD_IND",$A$1,$A$2)</f>
        <v>#NAME?</v>
      </c>
      <c r="R132" s="9" t="e">
        <f ca="1">_xll.BDH(A132,"px_last","11/3/23","11/3/23")</f>
        <v>#NAME?</v>
      </c>
    </row>
    <row r="133" spans="1:18" s="4" customFormat="1" ht="14.5">
      <c r="A133" s="7" t="s">
        <v>291</v>
      </c>
      <c r="B133" s="7" t="s">
        <v>292</v>
      </c>
      <c r="C133" s="7" t="s">
        <v>293</v>
      </c>
      <c r="D133" s="6">
        <v>11</v>
      </c>
      <c r="E133" s="6">
        <v>0</v>
      </c>
      <c r="F133" s="6">
        <v>0</v>
      </c>
      <c r="G133" s="6" t="e">
        <f ca="1">_xll.BDP($A133,"PX_YEST_CLOSE",$A$1,$A$2)</f>
        <v>#NAME?</v>
      </c>
      <c r="H133" s="6">
        <v>217.16400146484375</v>
      </c>
      <c r="I133" s="6"/>
      <c r="J133" s="6">
        <v>0</v>
      </c>
      <c r="K133" s="7" t="s">
        <v>59</v>
      </c>
      <c r="L133" s="6">
        <v>0</v>
      </c>
      <c r="M133" s="6" t="e">
        <f ca="1">_xll.BDP($A133,"PX_LAST",$A$1,$A$2)</f>
        <v>#NAME?</v>
      </c>
      <c r="N133" s="6">
        <v>45103010</v>
      </c>
      <c r="O133" s="6" t="e">
        <f ca="1">_xll.BDP($A133,"CHG_NET_YTD",$A$1,$A$2)</f>
        <v>#NAME?</v>
      </c>
      <c r="P133" s="6">
        <v>-3.6469016075134282</v>
      </c>
      <c r="Q133" s="6" t="e">
        <f ca="1">_xll.BDP($A133,"EQY_DVD_YLD_IND",$A$1,$A$2)</f>
        <v>#NAME?</v>
      </c>
      <c r="R133" s="9" t="e">
        <f ca="1">_xll.BDH(A133,"px_last","11/3/23","11/3/23")</f>
        <v>#NAME?</v>
      </c>
    </row>
    <row r="134" spans="1:18" s="4" customFormat="1" ht="14.5">
      <c r="A134" s="7" t="s">
        <v>294</v>
      </c>
      <c r="B134" s="7" t="s">
        <v>295</v>
      </c>
      <c r="C134" s="7" t="s">
        <v>293</v>
      </c>
      <c r="D134" s="6">
        <v>6</v>
      </c>
      <c r="E134" s="6">
        <v>1</v>
      </c>
      <c r="F134" s="6">
        <v>0</v>
      </c>
      <c r="G134" s="6" t="e">
        <f ca="1">_xll.BDP($A134,"PX_YEST_CLOSE",$A$1,$A$2)</f>
        <v>#NAME?</v>
      </c>
      <c r="H134" s="6">
        <v>39.580001831054688</v>
      </c>
      <c r="I134" s="6"/>
      <c r="J134" s="6">
        <v>0</v>
      </c>
      <c r="K134" s="7" t="s">
        <v>59</v>
      </c>
      <c r="L134" s="6">
        <v>0</v>
      </c>
      <c r="M134" s="6" t="e">
        <f ca="1">_xll.BDP($A134,"PX_LAST",$A$1,$A$2)</f>
        <v>#NAME?</v>
      </c>
      <c r="N134" s="6">
        <v>45203020</v>
      </c>
      <c r="O134" s="6" t="e">
        <f ca="1">_xll.BDP($A134,"CHG_NET_YTD",$A$1,$A$2)</f>
        <v>#NAME?</v>
      </c>
      <c r="P134" s="6">
        <v>129.88204956054688</v>
      </c>
      <c r="Q134" s="6" t="e">
        <f ca="1">_xll.BDP($A134,"EQY_DVD_YLD_IND",$A$1,$A$2)</f>
        <v>#NAME?</v>
      </c>
      <c r="R134" s="9" t="e">
        <f ca="1">_xll.BDH(A134,"px_last","11/3/23","11/3/23")</f>
        <v>#NAME?</v>
      </c>
    </row>
    <row r="135" spans="1:18" s="4" customFormat="1" ht="14.5">
      <c r="A135" s="7" t="s">
        <v>296</v>
      </c>
      <c r="B135" s="7" t="s">
        <v>297</v>
      </c>
      <c r="C135" s="7" t="s">
        <v>293</v>
      </c>
      <c r="D135" s="6">
        <v>6</v>
      </c>
      <c r="E135" s="6">
        <v>2</v>
      </c>
      <c r="F135" s="6">
        <v>0</v>
      </c>
      <c r="G135" s="6" t="e">
        <f ca="1">_xll.BDP($A135,"PX_YEST_CLOSE",$A$1,$A$2)</f>
        <v>#NAME?</v>
      </c>
      <c r="H135" s="6">
        <v>3114.3798828125</v>
      </c>
      <c r="I135" s="6">
        <v>0.18774588406086001</v>
      </c>
      <c r="J135" s="6">
        <v>0</v>
      </c>
      <c r="K135" s="7" t="s">
        <v>25</v>
      </c>
      <c r="L135" s="6">
        <v>1.342818461538462</v>
      </c>
      <c r="M135" s="6" t="e">
        <f ca="1">_xll.BDP($A135,"PX_LAST",$A$1,$A$2)</f>
        <v>#NAME?</v>
      </c>
      <c r="N135" s="6">
        <v>45103010</v>
      </c>
      <c r="O135" s="6" t="e">
        <f ca="1">_xll.BDP($A135,"CHG_NET_YTD",$A$1,$A$2)</f>
        <v>#NAME?</v>
      </c>
      <c r="P135" s="6">
        <v>38.31829833984375</v>
      </c>
      <c r="Q135" s="6" t="e">
        <f ca="1">_xll.BDP($A135,"EQY_DVD_YLD_IND",$A$1,$A$2)</f>
        <v>#NAME?</v>
      </c>
      <c r="R135" s="9" t="e">
        <f ca="1">_xll.BDH(A135,"px_last","11/3/23","11/3/23")</f>
        <v>#NAME?</v>
      </c>
    </row>
    <row r="136" spans="1:18" s="4" customFormat="1" ht="14.5">
      <c r="A136" s="7" t="s">
        <v>298</v>
      </c>
      <c r="B136" s="7" t="s">
        <v>299</v>
      </c>
      <c r="C136" s="7" t="s">
        <v>293</v>
      </c>
      <c r="D136" s="6">
        <v>8</v>
      </c>
      <c r="E136" s="6">
        <v>4</v>
      </c>
      <c r="F136" s="6">
        <v>0</v>
      </c>
      <c r="G136" s="6" t="e">
        <f ca="1">_xll.BDP($A136,"PX_YEST_CLOSE",$A$1,$A$2)</f>
        <v>#NAME?</v>
      </c>
      <c r="H136" s="6">
        <v>64.448997497558594</v>
      </c>
      <c r="I136" s="6">
        <v>2.755994319915771</v>
      </c>
      <c r="J136" s="6">
        <v>2.8829998970031738</v>
      </c>
      <c r="K136" s="7" t="s">
        <v>25</v>
      </c>
      <c r="L136" s="6">
        <v>0.33530500000000002</v>
      </c>
      <c r="M136" s="6" t="e">
        <f ca="1">_xll.BDP($A136,"PX_LAST",$A$1,$A$2)</f>
        <v>#NAME?</v>
      </c>
      <c r="N136" s="6">
        <v>45103010</v>
      </c>
      <c r="O136" s="6" t="e">
        <f ca="1">_xll.BDP($A136,"CHG_NET_YTD",$A$1,$A$2)</f>
        <v>#NAME?</v>
      </c>
      <c r="P136" s="6">
        <v>23.703893661499023</v>
      </c>
      <c r="Q136" s="6" t="e">
        <f ca="1">_xll.BDP($A136,"EQY_DVD_YLD_IND",$A$1,$A$2)</f>
        <v>#NAME?</v>
      </c>
      <c r="R136" s="9" t="e">
        <f ca="1">_xll.BDH(A136,"px_last","11/3/23","11/3/23")</f>
        <v>#NAME?</v>
      </c>
    </row>
    <row r="137" spans="1:18" s="4" customFormat="1" ht="14.5">
      <c r="A137" s="7" t="s">
        <v>300</v>
      </c>
      <c r="B137" s="7" t="s">
        <v>301</v>
      </c>
      <c r="C137" s="7" t="s">
        <v>293</v>
      </c>
      <c r="D137" s="6">
        <v>2</v>
      </c>
      <c r="E137" s="6">
        <v>7</v>
      </c>
      <c r="F137" s="6">
        <v>1</v>
      </c>
      <c r="G137" s="6" t="e">
        <f ca="1">_xll.BDP($A137,"PX_YEST_CLOSE",$A$1,$A$2)</f>
        <v>#NAME?</v>
      </c>
      <c r="H137" s="6">
        <v>6.6469998359680176</v>
      </c>
      <c r="I137" s="6"/>
      <c r="J137" s="6">
        <v>0</v>
      </c>
      <c r="K137" s="7" t="s">
        <v>59</v>
      </c>
      <c r="L137" s="6">
        <v>0</v>
      </c>
      <c r="M137" s="6" t="e">
        <f ca="1">_xll.BDP($A137,"PX_LAST",$A$1,$A$2)</f>
        <v>#NAME?</v>
      </c>
      <c r="N137" s="6">
        <v>45103020</v>
      </c>
      <c r="O137" s="6" t="e">
        <f ca="1">_xll.BDP($A137,"CHG_NET_YTD",$A$1,$A$2)</f>
        <v>#NAME?</v>
      </c>
      <c r="P137" s="6">
        <v>15.87302303314209</v>
      </c>
      <c r="Q137" s="6" t="e">
        <f ca="1">_xll.BDP($A137,"EQY_DVD_YLD_IND",$A$1,$A$2)</f>
        <v>#NAME?</v>
      </c>
      <c r="R137" s="9" t="e">
        <f ca="1">_xll.BDH(A137,"px_last","11/3/23","11/3/23")</f>
        <v>#NAME?</v>
      </c>
    </row>
    <row r="138" spans="1:18" s="4" customFormat="1" ht="14.5">
      <c r="A138" s="7" t="s">
        <v>302</v>
      </c>
      <c r="B138" s="7" t="s">
        <v>303</v>
      </c>
      <c r="C138" s="7" t="s">
        <v>293</v>
      </c>
      <c r="D138" s="6">
        <v>1</v>
      </c>
      <c r="E138" s="6">
        <v>2</v>
      </c>
      <c r="F138" s="6">
        <v>0</v>
      </c>
      <c r="G138" s="6" t="e">
        <f ca="1">_xll.BDP($A138,"PX_YEST_CLOSE",$A$1,$A$2)</f>
        <v>#NAME?</v>
      </c>
      <c r="H138" s="6">
        <v>37.833000183105469</v>
      </c>
      <c r="I138" s="6">
        <v>2.575358629226685</v>
      </c>
      <c r="J138" s="6">
        <v>2.4360001087188721</v>
      </c>
      <c r="K138" s="7" t="s">
        <v>25</v>
      </c>
      <c r="L138" s="6">
        <v>0.21999999880790702</v>
      </c>
      <c r="M138" s="6" t="e">
        <f ca="1">_xll.BDP($A138,"PX_LAST",$A$1,$A$2)</f>
        <v>#NAME?</v>
      </c>
      <c r="N138" s="6">
        <v>45103010</v>
      </c>
      <c r="O138" s="6" t="e">
        <f ca="1">_xll.BDP($A138,"CHG_NET_YTD",$A$1,$A$2)</f>
        <v>#NAME?</v>
      </c>
      <c r="P138" s="6">
        <v>-5.004178524017334</v>
      </c>
      <c r="Q138" s="6" t="e">
        <f ca="1">_xll.BDP($A138,"EQY_DVD_YLD_IND",$A$1,$A$2)</f>
        <v>#NAME?</v>
      </c>
      <c r="R138" s="9" t="e">
        <f ca="1">_xll.BDH(A138,"px_last","11/3/23","11/3/23")</f>
        <v>#NAME?</v>
      </c>
    </row>
    <row r="139" spans="1:18" s="4" customFormat="1" ht="14.5">
      <c r="A139" s="7" t="s">
        <v>304</v>
      </c>
      <c r="B139" s="7" t="s">
        <v>305</v>
      </c>
      <c r="C139" s="7" t="s">
        <v>293</v>
      </c>
      <c r="D139" s="6">
        <v>6</v>
      </c>
      <c r="E139" s="6">
        <v>5</v>
      </c>
      <c r="F139" s="6">
        <v>1</v>
      </c>
      <c r="G139" s="6" t="e">
        <f ca="1">_xll.BDP($A139,"PX_YEST_CLOSE",$A$1,$A$2)</f>
        <v>#NAME?</v>
      </c>
      <c r="H139" s="6">
        <v>114.18099975585938</v>
      </c>
      <c r="I139" s="6"/>
      <c r="J139" s="6">
        <v>0</v>
      </c>
      <c r="K139" s="7" t="s">
        <v>59</v>
      </c>
      <c r="L139" s="6">
        <v>0</v>
      </c>
      <c r="M139" s="6" t="e">
        <f ca="1">_xll.BDP($A139,"PX_LAST",$A$1,$A$2)</f>
        <v>#NAME?</v>
      </c>
      <c r="N139" s="6">
        <v>45103010</v>
      </c>
      <c r="O139" s="6" t="e">
        <f ca="1">_xll.BDP($A139,"CHG_NET_YTD",$A$1,$A$2)</f>
        <v>#NAME?</v>
      </c>
      <c r="P139" s="6">
        <v>5.7421317100524902</v>
      </c>
      <c r="Q139" s="6" t="e">
        <f ca="1">_xll.BDP($A139,"EQY_DVD_YLD_IND",$A$1,$A$2)</f>
        <v>#NAME?</v>
      </c>
      <c r="R139" s="9" t="e">
        <f ca="1">_xll.BDH(A139,"px_last","11/3/23","11/3/23")</f>
        <v>#NAME?</v>
      </c>
    </row>
    <row r="140" spans="1:18" s="4" customFormat="1" ht="14.5">
      <c r="A140" s="7" t="s">
        <v>306</v>
      </c>
      <c r="B140" s="7" t="s">
        <v>307</v>
      </c>
      <c r="C140" s="7" t="s">
        <v>293</v>
      </c>
      <c r="D140" s="6">
        <v>25</v>
      </c>
      <c r="E140" s="6">
        <v>25</v>
      </c>
      <c r="F140" s="6">
        <v>1</v>
      </c>
      <c r="G140" s="6" t="e">
        <f ca="1">_xll.BDP($A140,"PX_YEST_CLOSE",$A$1,$A$2)</f>
        <v>#NAME?</v>
      </c>
      <c r="H140" s="6">
        <v>93.46600341796875</v>
      </c>
      <c r="I140" s="6"/>
      <c r="J140" s="6">
        <v>0</v>
      </c>
      <c r="K140" s="7" t="s">
        <v>59</v>
      </c>
      <c r="L140" s="6">
        <v>0</v>
      </c>
      <c r="M140" s="6" t="e">
        <f ca="1">_xll.BDP($A140,"PX_LAST",$A$1,$A$2)</f>
        <v>#NAME?</v>
      </c>
      <c r="N140" s="6">
        <v>45102030</v>
      </c>
      <c r="O140" s="6" t="e">
        <f ca="1">_xll.BDP($A140,"CHG_NET_YTD",$A$1,$A$2)</f>
        <v>#NAME?</v>
      </c>
      <c r="P140" s="6">
        <v>78.813018798828125</v>
      </c>
      <c r="Q140" s="6" t="e">
        <f ca="1">_xll.BDP($A140,"EQY_DVD_YLD_IND",$A$1,$A$2)</f>
        <v>#NAME?</v>
      </c>
      <c r="R140" s="9" t="e">
        <f ca="1">_xll.BDH(A140,"px_last","11/3/23","11/3/23")</f>
        <v>#NAME?</v>
      </c>
    </row>
    <row r="141" spans="1:18" s="4" customFormat="1" ht="14.5">
      <c r="A141" s="7" t="s">
        <v>308</v>
      </c>
      <c r="B141" s="7" t="s">
        <v>309</v>
      </c>
      <c r="C141" s="7" t="s">
        <v>293</v>
      </c>
      <c r="D141" s="6">
        <v>6</v>
      </c>
      <c r="E141" s="6">
        <v>0</v>
      </c>
      <c r="F141" s="6">
        <v>1</v>
      </c>
      <c r="G141" s="6" t="e">
        <f ca="1">_xll.BDP($A141,"PX_YEST_CLOSE",$A$1,$A$2)</f>
        <v>#NAME?</v>
      </c>
      <c r="H141" s="6">
        <v>23</v>
      </c>
      <c r="I141" s="6">
        <v>0.73964500427246105</v>
      </c>
      <c r="J141" s="6">
        <v>0.77160000801086404</v>
      </c>
      <c r="K141" s="7" t="s">
        <v>25</v>
      </c>
      <c r="L141" s="6">
        <v>1.8750000745058001E-2</v>
      </c>
      <c r="M141" s="6" t="e">
        <f ca="1">_xll.BDP($A141,"PX_LAST",$A$1,$A$2)</f>
        <v>#NAME?</v>
      </c>
      <c r="N141" s="6">
        <v>45103010</v>
      </c>
      <c r="O141" s="6" t="e">
        <f ca="1">_xll.BDP($A141,"CHG_NET_YTD",$A$1,$A$2)</f>
        <v>#NAME?</v>
      </c>
      <c r="P141" s="6">
        <v>-38.208408355712891</v>
      </c>
      <c r="Q141" s="6" t="e">
        <f ca="1">_xll.BDP($A141,"EQY_DVD_YLD_IND",$A$1,$A$2)</f>
        <v>#NAME?</v>
      </c>
      <c r="R141" s="9" t="e">
        <f ca="1">_xll.BDH(A141,"px_last","11/3/23","11/3/23")</f>
        <v>#NAME?</v>
      </c>
    </row>
    <row r="142" spans="1:18" s="4" customFormat="1" ht="14.5">
      <c r="A142" s="7" t="s">
        <v>310</v>
      </c>
      <c r="B142" s="7" t="s">
        <v>311</v>
      </c>
      <c r="C142" s="7" t="s">
        <v>293</v>
      </c>
      <c r="D142" s="6">
        <v>14</v>
      </c>
      <c r="E142" s="6">
        <v>2</v>
      </c>
      <c r="F142" s="6">
        <v>1</v>
      </c>
      <c r="G142" s="6" t="e">
        <f ca="1">_xll.BDP($A142,"PX_YEST_CLOSE",$A$1,$A$2)</f>
        <v>#NAME?</v>
      </c>
      <c r="H142" s="6">
        <v>154</v>
      </c>
      <c r="I142" s="6"/>
      <c r="J142" s="6">
        <v>0</v>
      </c>
      <c r="K142" s="7" t="s">
        <v>59</v>
      </c>
      <c r="L142" s="6">
        <v>0</v>
      </c>
      <c r="M142" s="6" t="e">
        <f ca="1">_xll.BDP($A142,"PX_LAST",$A$1,$A$2)</f>
        <v>#NAME?</v>
      </c>
      <c r="N142" s="6">
        <v>45102010</v>
      </c>
      <c r="O142" s="6" t="e">
        <f ca="1">_xll.BDP($A142,"CHG_NET_YTD",$A$1,$A$2)</f>
        <v>#NAME?</v>
      </c>
      <c r="P142" s="6">
        <v>18.396018981933594</v>
      </c>
      <c r="Q142" s="6" t="e">
        <f ca="1">_xll.BDP($A142,"EQY_DVD_YLD_IND",$A$1,$A$2)</f>
        <v>#NAME?</v>
      </c>
      <c r="R142" s="9" t="e">
        <f ca="1">_xll.BDH(A142,"px_last","11/3/23","11/3/23")</f>
        <v>#NAME?</v>
      </c>
    </row>
    <row r="143" spans="1:18" s="4" customFormat="1" ht="14.5">
      <c r="A143" s="7" t="s">
        <v>312</v>
      </c>
      <c r="B143" s="7" t="s">
        <v>313</v>
      </c>
      <c r="C143" s="7" t="s">
        <v>293</v>
      </c>
      <c r="D143" s="6">
        <v>13</v>
      </c>
      <c r="E143" s="6">
        <v>7</v>
      </c>
      <c r="F143" s="6">
        <v>1</v>
      </c>
      <c r="G143" s="6" t="e">
        <f ca="1">_xll.BDP($A143,"PX_YEST_CLOSE",$A$1,$A$2)</f>
        <v>#NAME?</v>
      </c>
      <c r="H143" s="6">
        <v>28.319999694824219</v>
      </c>
      <c r="I143" s="6"/>
      <c r="J143" s="6"/>
      <c r="K143" s="7" t="s">
        <v>59</v>
      </c>
      <c r="L143" s="6">
        <v>0</v>
      </c>
      <c r="M143" s="6" t="e">
        <f ca="1">_xll.BDP($A143,"PX_LAST",$A$1,$A$2)</f>
        <v>#NAME?</v>
      </c>
      <c r="N143" s="6">
        <v>45103010</v>
      </c>
      <c r="O143" s="6" t="e">
        <f ca="1">_xll.BDP($A143,"CHG_NET_YTD",$A$1,$A$2)</f>
        <v>#NAME?</v>
      </c>
      <c r="P143" s="6">
        <v>5.2196393013000488</v>
      </c>
      <c r="Q143" s="6" t="e">
        <f ca="1">_xll.BDP($A143,"EQY_DVD_YLD_IND",$A$1,$A$2)</f>
        <v>#NAME?</v>
      </c>
      <c r="R143" s="9" t="e">
        <f ca="1">_xll.BDH(A143,"px_last","11/3/23","11/3/23")</f>
        <v>#NAME?</v>
      </c>
    </row>
    <row r="144" spans="1:18" s="4" customFormat="1" ht="14.5">
      <c r="A144" s="7" t="s">
        <v>314</v>
      </c>
      <c r="B144" s="7" t="s">
        <v>315</v>
      </c>
      <c r="C144" s="7" t="s">
        <v>316</v>
      </c>
      <c r="D144" s="6">
        <v>3</v>
      </c>
      <c r="E144" s="6">
        <v>4</v>
      </c>
      <c r="F144" s="6">
        <v>0</v>
      </c>
      <c r="G144" s="6" t="e">
        <f ca="1">_xll.BDP($A144,"PX_YEST_CLOSE",$A$1,$A$2)</f>
        <v>#NAME?</v>
      </c>
      <c r="H144" s="6">
        <v>24.070999145507813</v>
      </c>
      <c r="I144" s="6"/>
      <c r="J144" s="6">
        <v>0</v>
      </c>
      <c r="K144" s="7" t="s">
        <v>59</v>
      </c>
      <c r="L144" s="6">
        <v>0</v>
      </c>
      <c r="M144" s="6" t="e">
        <f ca="1">_xll.BDP($A144,"PX_LAST",$A$1,$A$2)</f>
        <v>#NAME?</v>
      </c>
      <c r="N144" s="6">
        <v>15104030</v>
      </c>
      <c r="O144" s="6" t="e">
        <f ca="1">_xll.BDP($A144,"CHG_NET_YTD",$A$1,$A$2)</f>
        <v>#NAME?</v>
      </c>
      <c r="P144" s="6">
        <v>-10.28939151763916</v>
      </c>
      <c r="Q144" s="6" t="e">
        <f ca="1">_xll.BDP($A144,"EQY_DVD_YLD_IND",$A$1,$A$2)</f>
        <v>#NAME?</v>
      </c>
      <c r="R144" s="9" t="e">
        <f ca="1">_xll.BDH(A144,"px_last","11/3/23","11/3/23")</f>
        <v>#NAME?</v>
      </c>
    </row>
    <row r="145" spans="1:18" s="4" customFormat="1" ht="14.5">
      <c r="A145" s="7" t="s">
        <v>317</v>
      </c>
      <c r="B145" s="7" t="s">
        <v>318</v>
      </c>
      <c r="C145" s="7" t="s">
        <v>316</v>
      </c>
      <c r="D145" s="6">
        <v>11</v>
      </c>
      <c r="E145" s="6">
        <v>10</v>
      </c>
      <c r="F145" s="6">
        <v>2</v>
      </c>
      <c r="G145" s="6" t="e">
        <f ca="1">_xll.BDP($A145,"PX_YEST_CLOSE",$A$1,$A$2)</f>
        <v>#NAME?</v>
      </c>
      <c r="H145" s="6">
        <v>11.338000297546387</v>
      </c>
      <c r="I145" s="6">
        <v>4.0632057189941406</v>
      </c>
      <c r="J145" s="6">
        <v>4.7919998168945313</v>
      </c>
      <c r="K145" s="7" t="s">
        <v>25</v>
      </c>
      <c r="L145" s="6">
        <v>0.120709804796576</v>
      </c>
      <c r="M145" s="6" t="e">
        <f ca="1">_xll.BDP($A145,"PX_LAST",$A$1,$A$2)</f>
        <v>#NAME?</v>
      </c>
      <c r="N145" s="6">
        <v>15104025</v>
      </c>
      <c r="O145" s="6" t="e">
        <f ca="1">_xll.BDP($A145,"CHG_NET_YTD",$A$1,$A$2)</f>
        <v>#NAME?</v>
      </c>
      <c r="P145" s="6">
        <v>6.6185221672058114</v>
      </c>
      <c r="Q145" s="6" t="e">
        <f ca="1">_xll.BDP($A145,"EQY_DVD_YLD_IND",$A$1,$A$2)</f>
        <v>#NAME?</v>
      </c>
      <c r="R145" s="9" t="e">
        <f ca="1">_xll.BDH(A145,"px_last","11/3/23","11/3/23")</f>
        <v>#NAME?</v>
      </c>
    </row>
    <row r="146" spans="1:18" s="4" customFormat="1" ht="14.5">
      <c r="A146" s="7" t="s">
        <v>319</v>
      </c>
      <c r="B146" s="7" t="s">
        <v>320</v>
      </c>
      <c r="C146" s="7" t="s">
        <v>316</v>
      </c>
      <c r="D146" s="6">
        <v>6</v>
      </c>
      <c r="E146" s="6">
        <v>1</v>
      </c>
      <c r="F146" s="6">
        <v>0</v>
      </c>
      <c r="G146" s="6" t="e">
        <f ca="1">_xll.BDP($A146,"PX_YEST_CLOSE",$A$1,$A$2)</f>
        <v>#NAME?</v>
      </c>
      <c r="H146" s="6">
        <v>79.833000183105469</v>
      </c>
      <c r="I146" s="6">
        <v>1.2334094047546391</v>
      </c>
      <c r="J146" s="6">
        <v>1.2380000352859499</v>
      </c>
      <c r="K146" s="7" t="s">
        <v>25</v>
      </c>
      <c r="L146" s="6">
        <v>0.23000000417232502</v>
      </c>
      <c r="M146" s="6" t="e">
        <f ca="1">_xll.BDP($A146,"PX_LAST",$A$1,$A$2)</f>
        <v>#NAME?</v>
      </c>
      <c r="N146" s="6">
        <v>15105010</v>
      </c>
      <c r="O146" s="6" t="e">
        <f ca="1">_xll.BDP($A146,"CHG_NET_YTD",$A$1,$A$2)</f>
        <v>#NAME?</v>
      </c>
      <c r="P146" s="6">
        <v>53.730411529541016</v>
      </c>
      <c r="Q146" s="6" t="e">
        <f ca="1">_xll.BDP($A146,"EQY_DVD_YLD_IND",$A$1,$A$2)</f>
        <v>#NAME?</v>
      </c>
      <c r="R146" s="9" t="e">
        <f ca="1">_xll.BDH(A146,"px_last","11/3/23","11/3/23")</f>
        <v>#NAME?</v>
      </c>
    </row>
    <row r="147" spans="1:18" s="4" customFormat="1" ht="14.5">
      <c r="A147" s="7" t="s">
        <v>321</v>
      </c>
      <c r="B147" s="7" t="s">
        <v>322</v>
      </c>
      <c r="C147" s="7" t="s">
        <v>316</v>
      </c>
      <c r="D147" s="6">
        <v>4</v>
      </c>
      <c r="E147" s="6">
        <v>15</v>
      </c>
      <c r="F147" s="6">
        <v>1</v>
      </c>
      <c r="G147" s="6" t="e">
        <f ca="1">_xll.BDP($A147,"PX_YEST_CLOSE",$A$1,$A$2)</f>
        <v>#NAME?</v>
      </c>
      <c r="H147" s="6">
        <v>28.527999877929688</v>
      </c>
      <c r="I147" s="6">
        <v>0.91638034582138106</v>
      </c>
      <c r="J147" s="6">
        <v>1.2250000238418579</v>
      </c>
      <c r="K147" s="7" t="s">
        <v>142</v>
      </c>
      <c r="L147" s="6">
        <v>8.0473198201284013E-2</v>
      </c>
      <c r="M147" s="6" t="e">
        <f ca="1">_xll.BDP($A147,"PX_LAST",$A$1,$A$2)</f>
        <v>#NAME?</v>
      </c>
      <c r="N147" s="6">
        <v>15104025</v>
      </c>
      <c r="O147" s="6" t="e">
        <f ca="1">_xll.BDP($A147,"CHG_NET_YTD",$A$1,$A$2)</f>
        <v>#NAME?</v>
      </c>
      <c r="P147" s="6">
        <v>-38.282085418701172</v>
      </c>
      <c r="Q147" s="6" t="e">
        <f ca="1">_xll.BDP($A147,"EQY_DVD_YLD_IND",$A$1,$A$2)</f>
        <v>#NAME?</v>
      </c>
      <c r="R147" s="9" t="e">
        <f ca="1">_xll.BDH(A147,"px_last","11/3/23","11/3/23")</f>
        <v>#NAME?</v>
      </c>
    </row>
    <row r="148" spans="1:18" s="4" customFormat="1" ht="14.5">
      <c r="A148" s="7" t="s">
        <v>323</v>
      </c>
      <c r="B148" s="7" t="s">
        <v>324</v>
      </c>
      <c r="C148" s="7" t="s">
        <v>316</v>
      </c>
      <c r="D148" s="6">
        <v>8</v>
      </c>
      <c r="E148" s="6">
        <v>0</v>
      </c>
      <c r="F148" s="6">
        <v>1</v>
      </c>
      <c r="G148" s="6" t="e">
        <f ca="1">_xll.BDP($A148,"PX_YEST_CLOSE",$A$1,$A$2)</f>
        <v>#NAME?</v>
      </c>
      <c r="H148" s="6">
        <v>31.972999572753906</v>
      </c>
      <c r="I148" s="6">
        <v>2.5809342861175542</v>
      </c>
      <c r="J148" s="6">
        <v>2.723999977111816</v>
      </c>
      <c r="K148" s="7" t="s">
        <v>25</v>
      </c>
      <c r="L148" s="6">
        <v>0.13428184815480201</v>
      </c>
      <c r="M148" s="6" t="e">
        <f ca="1">_xll.BDP($A148,"PX_LAST",$A$1,$A$2)</f>
        <v>#NAME?</v>
      </c>
      <c r="N148" s="6">
        <v>15104045</v>
      </c>
      <c r="O148" s="6" t="e">
        <f ca="1">_xll.BDP($A148,"CHG_NET_YTD",$A$1,$A$2)</f>
        <v>#NAME?</v>
      </c>
      <c r="P148" s="6">
        <v>-5.0678768157958984</v>
      </c>
      <c r="Q148" s="6" t="e">
        <f ca="1">_xll.BDP($A148,"EQY_DVD_YLD_IND",$A$1,$A$2)</f>
        <v>#NAME?</v>
      </c>
      <c r="R148" s="9" t="e">
        <f ca="1">_xll.BDH(A148,"px_last","11/3/23","11/3/23")</f>
        <v>#NAME?</v>
      </c>
    </row>
    <row r="149" spans="1:18" s="4" customFormat="1" ht="14.5">
      <c r="A149" s="7" t="s">
        <v>325</v>
      </c>
      <c r="B149" s="7" t="s">
        <v>326</v>
      </c>
      <c r="C149" s="7" t="s">
        <v>316</v>
      </c>
      <c r="D149" s="6">
        <v>11</v>
      </c>
      <c r="E149" s="6">
        <v>5</v>
      </c>
      <c r="F149" s="6">
        <v>0</v>
      </c>
      <c r="G149" s="6" t="e">
        <f ca="1">_xll.BDP($A149,"PX_YEST_CLOSE",$A$1,$A$2)</f>
        <v>#NAME?</v>
      </c>
      <c r="H149" s="6">
        <v>8.805999755859375</v>
      </c>
      <c r="I149" s="6">
        <v>2.1414775848388672</v>
      </c>
      <c r="J149" s="6">
        <v>2.2639999389648442</v>
      </c>
      <c r="K149" s="7" t="s">
        <v>25</v>
      </c>
      <c r="L149" s="6">
        <v>4.0284552945724E-2</v>
      </c>
      <c r="M149" s="6" t="e">
        <f ca="1">_xll.BDP($A149,"PX_LAST",$A$1,$A$2)</f>
        <v>#NAME?</v>
      </c>
      <c r="N149" s="6">
        <v>15104030</v>
      </c>
      <c r="O149" s="6" t="e">
        <f ca="1">_xll.BDP($A149,"CHG_NET_YTD",$A$1,$A$2)</f>
        <v>#NAME?</v>
      </c>
      <c r="P149" s="6">
        <v>37.318840026855469</v>
      </c>
      <c r="Q149" s="6" t="e">
        <f ca="1">_xll.BDP($A149,"EQY_DVD_YLD_IND",$A$1,$A$2)</f>
        <v>#NAME?</v>
      </c>
      <c r="R149" s="9" t="e">
        <f ca="1">_xll.BDH(A149,"px_last","11/3/23","11/3/23")</f>
        <v>#NAME?</v>
      </c>
    </row>
    <row r="150" spans="1:18" s="4" customFormat="1" ht="14.5">
      <c r="A150" s="7" t="s">
        <v>327</v>
      </c>
      <c r="B150" s="7" t="s">
        <v>328</v>
      </c>
      <c r="C150" s="7" t="s">
        <v>316</v>
      </c>
      <c r="D150" s="6">
        <v>19</v>
      </c>
      <c r="E150" s="6">
        <v>0</v>
      </c>
      <c r="F150" s="6">
        <v>0</v>
      </c>
      <c r="G150" s="6" t="e">
        <f ca="1">_xll.BDP($A150,"PX_YEST_CLOSE",$A$1,$A$2)</f>
        <v>#NAME?</v>
      </c>
      <c r="H150" s="6">
        <v>89.128997802734375</v>
      </c>
      <c r="I150" s="6">
        <v>3.2397923469543461</v>
      </c>
      <c r="J150" s="6">
        <v>3.2690000534057622</v>
      </c>
      <c r="K150" s="7" t="s">
        <v>25</v>
      </c>
      <c r="L150" s="6">
        <v>0.53648800799429408</v>
      </c>
      <c r="M150" s="6" t="e">
        <f ca="1">_xll.BDP($A150,"PX_LAST",$A$1,$A$2)</f>
        <v>#NAME?</v>
      </c>
      <c r="N150" s="6">
        <v>15104030</v>
      </c>
      <c r="O150" s="6" t="e">
        <f ca="1">_xll.BDP($A150,"CHG_NET_YTD",$A$1,$A$2)</f>
        <v>#NAME?</v>
      </c>
      <c r="P150" s="6">
        <v>-3.993742942810059</v>
      </c>
      <c r="Q150" s="6" t="e">
        <f ca="1">_xll.BDP($A150,"EQY_DVD_YLD_IND",$A$1,$A$2)</f>
        <v>#NAME?</v>
      </c>
      <c r="R150" s="9" t="e">
        <f ca="1">_xll.BDH(A150,"px_last","11/3/23","11/3/23")</f>
        <v>#NAME?</v>
      </c>
    </row>
    <row r="151" spans="1:18" s="4" customFormat="1" ht="14.5">
      <c r="A151" s="7" t="s">
        <v>329</v>
      </c>
      <c r="B151" s="7" t="s">
        <v>330</v>
      </c>
      <c r="C151" s="7" t="s">
        <v>316</v>
      </c>
      <c r="D151" s="6">
        <v>10</v>
      </c>
      <c r="E151" s="6">
        <v>1</v>
      </c>
      <c r="F151" s="6">
        <v>0</v>
      </c>
      <c r="G151" s="6" t="e">
        <f ca="1">_xll.BDP($A151,"PX_YEST_CLOSE",$A$1,$A$2)</f>
        <v>#NAME?</v>
      </c>
      <c r="H151" s="6">
        <v>75.555999755859375</v>
      </c>
      <c r="I151" s="6">
        <v>1.9075039625167851</v>
      </c>
      <c r="J151" s="6">
        <v>1.9220000505447392</v>
      </c>
      <c r="K151" s="7" t="s">
        <v>25</v>
      </c>
      <c r="L151" s="6">
        <v>0.26249998807907104</v>
      </c>
      <c r="M151" s="6" t="e">
        <f ca="1">_xll.BDP($A151,"PX_LAST",$A$1,$A$2)</f>
        <v>#NAME?</v>
      </c>
      <c r="N151" s="6">
        <v>15103010</v>
      </c>
      <c r="O151" s="6" t="e">
        <f ca="1">_xll.BDP($A151,"CHG_NET_YTD",$A$1,$A$2)</f>
        <v>#NAME?</v>
      </c>
      <c r="P151" s="6">
        <v>-3.924620389938354</v>
      </c>
      <c r="Q151" s="6" t="e">
        <f ca="1">_xll.BDP($A151,"EQY_DVD_YLD_IND",$A$1,$A$2)</f>
        <v>#NAME?</v>
      </c>
      <c r="R151" s="9" t="e">
        <f ca="1">_xll.BDH(A151,"px_last","11/3/23","11/3/23")</f>
        <v>#NAME?</v>
      </c>
    </row>
    <row r="152" spans="1:18" s="4" customFormat="1" ht="14.5">
      <c r="A152" s="7" t="s">
        <v>331</v>
      </c>
      <c r="B152" s="7" t="s">
        <v>332</v>
      </c>
      <c r="C152" s="7" t="s">
        <v>316</v>
      </c>
      <c r="D152" s="6">
        <v>9</v>
      </c>
      <c r="E152" s="6">
        <v>0</v>
      </c>
      <c r="F152" s="6">
        <v>0</v>
      </c>
      <c r="G152" s="6" t="e">
        <f ca="1">_xll.BDP($A152,"PX_YEST_CLOSE",$A$1,$A$2)</f>
        <v>#NAME?</v>
      </c>
      <c r="H152" s="6">
        <v>4.0830001831054688</v>
      </c>
      <c r="I152" s="6">
        <v>1.146355986595154</v>
      </c>
      <c r="J152" s="6">
        <v>0.59759998321533203</v>
      </c>
      <c r="K152" s="7" t="s">
        <v>142</v>
      </c>
      <c r="L152" s="6">
        <v>0</v>
      </c>
      <c r="M152" s="6" t="e">
        <f ca="1">_xll.BDP($A152,"PX_LAST",$A$1,$A$2)</f>
        <v>#NAME?</v>
      </c>
      <c r="N152" s="6">
        <v>15104030</v>
      </c>
      <c r="O152" s="6" t="e">
        <f ca="1">_xll.BDP($A152,"CHG_NET_YTD",$A$1,$A$2)</f>
        <v>#NAME?</v>
      </c>
      <c r="P152" s="6">
        <v>-8.5271329879760742</v>
      </c>
      <c r="Q152" s="6" t="e">
        <f ca="1">_xll.BDP($A152,"EQY_DVD_YLD_IND",$A$1,$A$2)</f>
        <v>#NAME?</v>
      </c>
      <c r="R152" s="9" t="e">
        <f ca="1">_xll.BDH(A152,"px_last","11/3/23","11/3/23")</f>
        <v>#NAME?</v>
      </c>
    </row>
    <row r="153" spans="1:18" s="4" customFormat="1" ht="14.5">
      <c r="A153" s="7" t="s">
        <v>333</v>
      </c>
      <c r="B153" s="7" t="s">
        <v>334</v>
      </c>
      <c r="C153" s="7" t="s">
        <v>316</v>
      </c>
      <c r="D153" s="6">
        <v>3</v>
      </c>
      <c r="E153" s="6">
        <v>6</v>
      </c>
      <c r="F153" s="6">
        <v>0</v>
      </c>
      <c r="G153" s="6" t="e">
        <f ca="1">_xll.BDP($A153,"PX_YEST_CLOSE",$A$1,$A$2)</f>
        <v>#NAME?</v>
      </c>
      <c r="H153" s="6">
        <v>8.3280000686645508</v>
      </c>
      <c r="I153" s="6"/>
      <c r="J153" s="6">
        <v>0</v>
      </c>
      <c r="K153" s="7" t="s">
        <v>59</v>
      </c>
      <c r="L153" s="6">
        <v>0</v>
      </c>
      <c r="M153" s="6" t="e">
        <f ca="1">_xll.BDP($A153,"PX_LAST",$A$1,$A$2)</f>
        <v>#NAME?</v>
      </c>
      <c r="N153" s="6">
        <v>15104030</v>
      </c>
      <c r="O153" s="6" t="e">
        <f ca="1">_xll.BDP($A153,"CHG_NET_YTD",$A$1,$A$2)</f>
        <v>#NAME?</v>
      </c>
      <c r="P153" s="6">
        <v>50.564342498779297</v>
      </c>
      <c r="Q153" s="6" t="e">
        <f ca="1">_xll.BDP($A153,"EQY_DVD_YLD_IND",$A$1,$A$2)</f>
        <v>#NAME?</v>
      </c>
      <c r="R153" s="9" t="e">
        <f ca="1">_xll.BDH(A153,"px_last","11/3/23","11/3/23")</f>
        <v>#NAME?</v>
      </c>
    </row>
    <row r="154" spans="1:18" s="4" customFormat="1" ht="14.5">
      <c r="A154" s="7" t="s">
        <v>335</v>
      </c>
      <c r="B154" s="7" t="s">
        <v>336</v>
      </c>
      <c r="C154" s="7" t="s">
        <v>316</v>
      </c>
      <c r="D154" s="6">
        <v>13</v>
      </c>
      <c r="E154" s="6">
        <v>1</v>
      </c>
      <c r="F154" s="6">
        <v>0</v>
      </c>
      <c r="G154" s="6" t="e">
        <f ca="1">_xll.BDP($A154,"PX_YEST_CLOSE",$A$1,$A$2)</f>
        <v>#NAME?</v>
      </c>
      <c r="H154" s="6">
        <v>7.1189999580383301</v>
      </c>
      <c r="I154" s="6">
        <v>4.692866325378418</v>
      </c>
      <c r="J154" s="6">
        <v>4.9470000267028809</v>
      </c>
      <c r="K154" s="7" t="s">
        <v>25</v>
      </c>
      <c r="L154" s="6">
        <v>5.3712737260965003E-2</v>
      </c>
      <c r="M154" s="6" t="e">
        <f ca="1">_xll.BDP($A154,"PX_LAST",$A$1,$A$2)</f>
        <v>#NAME?</v>
      </c>
      <c r="N154" s="6">
        <v>15104030</v>
      </c>
      <c r="O154" s="6" t="e">
        <f ca="1">_xll.BDP($A154,"CHG_NET_YTD",$A$1,$A$2)</f>
        <v>#NAME?</v>
      </c>
      <c r="P154" s="6">
        <v>-4.9896001815795898</v>
      </c>
      <c r="Q154" s="6" t="e">
        <f ca="1">_xll.BDP($A154,"EQY_DVD_YLD_IND",$A$1,$A$2)</f>
        <v>#NAME?</v>
      </c>
      <c r="R154" s="9" t="e">
        <f ca="1">_xll.BDH(A154,"px_last","11/3/23","11/3/23")</f>
        <v>#NAME?</v>
      </c>
    </row>
    <row r="155" spans="1:18" s="4" customFormat="1" ht="14.5">
      <c r="A155" s="7" t="s">
        <v>337</v>
      </c>
      <c r="B155" s="7" t="s">
        <v>338</v>
      </c>
      <c r="C155" s="7" t="s">
        <v>316</v>
      </c>
      <c r="D155" s="6">
        <v>8</v>
      </c>
      <c r="E155" s="6">
        <v>0</v>
      </c>
      <c r="F155" s="6">
        <v>1</v>
      </c>
      <c r="G155" s="6" t="e">
        <f ca="1">_xll.BDP($A155,"PX_YEST_CLOSE",$A$1,$A$2)</f>
        <v>#NAME?</v>
      </c>
      <c r="H155" s="6">
        <v>10.708999633789063</v>
      </c>
      <c r="I155" s="6">
        <v>3.3939394950866699</v>
      </c>
      <c r="J155" s="6">
        <v>3.7030000686645508</v>
      </c>
      <c r="K155" s="7" t="s">
        <v>25</v>
      </c>
      <c r="L155" s="6">
        <v>9.3885400399715005E-2</v>
      </c>
      <c r="M155" s="6" t="e">
        <f ca="1">_xll.BDP($A155,"PX_LAST",$A$1,$A$2)</f>
        <v>#NAME?</v>
      </c>
      <c r="N155" s="6">
        <v>15104030</v>
      </c>
      <c r="O155" s="6" t="e">
        <f ca="1">_xll.BDP($A155,"CHG_NET_YTD",$A$1,$A$2)</f>
        <v>#NAME?</v>
      </c>
      <c r="P155" s="6">
        <v>17.68901252746582</v>
      </c>
      <c r="Q155" s="6" t="e">
        <f ca="1">_xll.BDP($A155,"EQY_DVD_YLD_IND",$A$1,$A$2)</f>
        <v>#NAME?</v>
      </c>
      <c r="R155" s="9" t="e">
        <f ca="1">_xll.BDH(A155,"px_last","11/3/23","11/3/23")</f>
        <v>#NAME?</v>
      </c>
    </row>
    <row r="156" spans="1:18" s="4" customFormat="1" ht="14.5">
      <c r="A156" s="7" t="s">
        <v>339</v>
      </c>
      <c r="B156" s="7" t="s">
        <v>340</v>
      </c>
      <c r="C156" s="7" t="s">
        <v>316</v>
      </c>
      <c r="D156" s="6">
        <v>16</v>
      </c>
      <c r="E156" s="6">
        <v>6</v>
      </c>
      <c r="F156" s="6">
        <v>2</v>
      </c>
      <c r="G156" s="6" t="e">
        <f ca="1">_xll.BDP($A156,"PX_YEST_CLOSE",$A$1,$A$2)</f>
        <v>#NAME?</v>
      </c>
      <c r="H156" s="6">
        <v>28.725000381469727</v>
      </c>
      <c r="I156" s="6">
        <v>2.4273290634155269</v>
      </c>
      <c r="J156" s="6">
        <v>2.5230000019073491</v>
      </c>
      <c r="K156" s="7" t="s">
        <v>25</v>
      </c>
      <c r="L156" s="6">
        <v>0.13412200199857302</v>
      </c>
      <c r="M156" s="6" t="e">
        <f ca="1">_xll.BDP($A156,"PX_LAST",$A$1,$A$2)</f>
        <v>#NAME?</v>
      </c>
      <c r="N156" s="6">
        <v>15104030</v>
      </c>
      <c r="O156" s="6" t="e">
        <f ca="1">_xll.BDP($A156,"CHG_NET_YTD",$A$1,$A$2)</f>
        <v>#NAME?</v>
      </c>
      <c r="P156" s="6">
        <v>-2.88667893409729</v>
      </c>
      <c r="Q156" s="6" t="e">
        <f ca="1">_xll.BDP($A156,"EQY_DVD_YLD_IND",$A$1,$A$2)</f>
        <v>#NAME?</v>
      </c>
      <c r="R156" s="9" t="e">
        <f ca="1">_xll.BDH(A156,"px_last","11/3/23","11/3/23")</f>
        <v>#NAME?</v>
      </c>
    </row>
    <row r="157" spans="1:18" s="4" customFormat="1" ht="14.5">
      <c r="A157" s="7" t="s">
        <v>341</v>
      </c>
      <c r="B157" s="7" t="s">
        <v>342</v>
      </c>
      <c r="C157" s="7" t="s">
        <v>316</v>
      </c>
      <c r="D157" s="6">
        <v>13</v>
      </c>
      <c r="E157" s="6">
        <v>2</v>
      </c>
      <c r="F157" s="6">
        <v>0</v>
      </c>
      <c r="G157" s="6" t="e">
        <f ca="1">_xll.BDP($A157,"PX_YEST_CLOSE",$A$1,$A$2)</f>
        <v>#NAME?</v>
      </c>
      <c r="H157" s="6">
        <v>9.7069997787475586</v>
      </c>
      <c r="I157" s="6">
        <v>0.313971728086472</v>
      </c>
      <c r="J157" s="6">
        <v>0.32080000638961803</v>
      </c>
      <c r="K157" s="7" t="s">
        <v>142</v>
      </c>
      <c r="L157" s="6"/>
      <c r="M157" s="6" t="e">
        <f ca="1">_xll.BDP($A157,"PX_LAST",$A$1,$A$2)</f>
        <v>#NAME?</v>
      </c>
      <c r="N157" s="6">
        <v>15104020</v>
      </c>
      <c r="O157" s="6" t="e">
        <f ca="1">_xll.BDP($A157,"CHG_NET_YTD",$A$1,$A$2)</f>
        <v>#NAME?</v>
      </c>
      <c r="P157" s="6">
        <v>-6.8713488578796387</v>
      </c>
      <c r="Q157" s="6" t="e">
        <f ca="1">_xll.BDP($A157,"EQY_DVD_YLD_IND",$A$1,$A$2)</f>
        <v>#NAME?</v>
      </c>
      <c r="R157" s="9" t="e">
        <f ca="1">_xll.BDH(A157,"px_last","11/3/23","11/3/23")</f>
        <v>#NAME?</v>
      </c>
    </row>
    <row r="158" spans="1:18" s="4" customFormat="1" ht="14.5">
      <c r="A158" s="7" t="s">
        <v>343</v>
      </c>
      <c r="B158" s="7" t="s">
        <v>344</v>
      </c>
      <c r="C158" s="7" t="s">
        <v>316</v>
      </c>
      <c r="D158" s="6">
        <v>10</v>
      </c>
      <c r="E158" s="6">
        <v>1</v>
      </c>
      <c r="F158" s="6">
        <v>0</v>
      </c>
      <c r="G158" s="6" t="e">
        <f ca="1">_xll.BDP($A158,"PX_YEST_CLOSE",$A$1,$A$2)</f>
        <v>#NAME?</v>
      </c>
      <c r="H158" s="6">
        <v>25.591999053955078</v>
      </c>
      <c r="I158" s="6">
        <v>2.2837448120117192</v>
      </c>
      <c r="J158" s="6">
        <v>2.375999927520752</v>
      </c>
      <c r="K158" s="7" t="s">
        <v>25</v>
      </c>
      <c r="L158" s="6">
        <v>9.3885400399715005E-2</v>
      </c>
      <c r="M158" s="6" t="e">
        <f ca="1">_xll.BDP($A158,"PX_LAST",$A$1,$A$2)</f>
        <v>#NAME?</v>
      </c>
      <c r="N158" s="6">
        <v>15104030</v>
      </c>
      <c r="O158" s="6" t="e">
        <f ca="1">_xll.BDP($A158,"CHG_NET_YTD",$A$1,$A$2)</f>
        <v>#NAME?</v>
      </c>
      <c r="P158" s="6">
        <v>-20.858896255493164</v>
      </c>
      <c r="Q158" s="6" t="e">
        <f ca="1">_xll.BDP($A158,"EQY_DVD_YLD_IND",$A$1,$A$2)</f>
        <v>#NAME?</v>
      </c>
      <c r="R158" s="9" t="e">
        <f ca="1">_xll.BDH(A158,"px_last","11/3/23","11/3/23")</f>
        <v>#NAME?</v>
      </c>
    </row>
    <row r="159" spans="1:18" s="4" customFormat="1" ht="14.5">
      <c r="A159" s="7" t="s">
        <v>345</v>
      </c>
      <c r="B159" s="7" t="s">
        <v>346</v>
      </c>
      <c r="C159" s="7" t="s">
        <v>316</v>
      </c>
      <c r="D159" s="6">
        <v>4</v>
      </c>
      <c r="E159" s="6">
        <v>6</v>
      </c>
      <c r="F159" s="6">
        <v>0</v>
      </c>
      <c r="G159" s="6" t="e">
        <f ca="1">_xll.BDP($A159,"PX_YEST_CLOSE",$A$1,$A$2)</f>
        <v>#NAME?</v>
      </c>
      <c r="H159" s="6">
        <v>9.6099996566772461</v>
      </c>
      <c r="I159" s="6"/>
      <c r="J159" s="6">
        <v>0</v>
      </c>
      <c r="K159" s="7" t="s">
        <v>95</v>
      </c>
      <c r="L159" s="6">
        <v>0</v>
      </c>
      <c r="M159" s="6" t="e">
        <f ca="1">_xll.BDP($A159,"PX_LAST",$A$1,$A$2)</f>
        <v>#NAME?</v>
      </c>
      <c r="N159" s="6">
        <v>15104030</v>
      </c>
      <c r="O159" s="6" t="e">
        <f ca="1">_xll.BDP($A159,"CHG_NET_YTD",$A$1,$A$2)</f>
        <v>#NAME?</v>
      </c>
      <c r="P159" s="6">
        <v>4.5454564094543457</v>
      </c>
      <c r="Q159" s="6" t="e">
        <f ca="1">_xll.BDP($A159,"EQY_DVD_YLD_IND",$A$1,$A$2)</f>
        <v>#NAME?</v>
      </c>
      <c r="R159" s="9" t="e">
        <f ca="1">_xll.BDH(A159,"px_last","11/3/23","11/3/23")</f>
        <v>#NAME?</v>
      </c>
    </row>
    <row r="160" spans="1:18" s="4" customFormat="1" ht="14.5">
      <c r="A160" s="7" t="s">
        <v>347</v>
      </c>
      <c r="B160" s="7" t="s">
        <v>348</v>
      </c>
      <c r="C160" s="7" t="s">
        <v>316</v>
      </c>
      <c r="D160" s="6">
        <v>4</v>
      </c>
      <c r="E160" s="6">
        <v>0</v>
      </c>
      <c r="F160" s="6">
        <v>0</v>
      </c>
      <c r="G160" s="6" t="e">
        <f ca="1">_xll.BDP($A160,"PX_YEST_CLOSE",$A$1,$A$2)</f>
        <v>#NAME?</v>
      </c>
      <c r="H160" s="6">
        <v>54.235000610351563</v>
      </c>
      <c r="I160" s="6"/>
      <c r="J160" s="6">
        <v>0</v>
      </c>
      <c r="K160" s="7" t="s">
        <v>59</v>
      </c>
      <c r="L160" s="6">
        <v>0</v>
      </c>
      <c r="M160" s="6" t="e">
        <f ca="1">_xll.BDP($A160,"PX_LAST",$A$1,$A$2)</f>
        <v>#NAME?</v>
      </c>
      <c r="N160" s="6">
        <v>15104030</v>
      </c>
      <c r="O160" s="6" t="e">
        <f ca="1">_xll.BDP($A160,"CHG_NET_YTD",$A$1,$A$2)</f>
        <v>#NAME?</v>
      </c>
      <c r="P160" s="6">
        <v>-5.7058782577514648</v>
      </c>
      <c r="Q160" s="6" t="e">
        <f ca="1">_xll.BDP($A160,"EQY_DVD_YLD_IND",$A$1,$A$2)</f>
        <v>#NAME?</v>
      </c>
      <c r="R160" s="9" t="e">
        <f ca="1">_xll.BDH(A160,"px_last","11/3/23","11/3/23")</f>
        <v>#NAME?</v>
      </c>
    </row>
    <row r="161" spans="1:18" s="4" customFormat="1" ht="14.5">
      <c r="A161" s="7" t="s">
        <v>349</v>
      </c>
      <c r="B161" s="7" t="s">
        <v>350</v>
      </c>
      <c r="C161" s="7" t="s">
        <v>316</v>
      </c>
      <c r="D161" s="6">
        <v>5</v>
      </c>
      <c r="E161" s="6">
        <v>0</v>
      </c>
      <c r="F161" s="6">
        <v>0</v>
      </c>
      <c r="G161" s="6" t="e">
        <f ca="1">_xll.BDP($A161,"PX_YEST_CLOSE",$A$1,$A$2)</f>
        <v>#NAME?</v>
      </c>
      <c r="H161" s="6">
        <v>28.399999618530273</v>
      </c>
      <c r="I161" s="6"/>
      <c r="J161" s="6">
        <v>0</v>
      </c>
      <c r="K161" s="7" t="s">
        <v>153</v>
      </c>
      <c r="L161" s="6">
        <v>0</v>
      </c>
      <c r="M161" s="6" t="e">
        <f ca="1">_xll.BDP($A161,"PX_LAST",$A$1,$A$2)</f>
        <v>#NAME?</v>
      </c>
      <c r="N161" s="6">
        <v>15105010</v>
      </c>
      <c r="O161" s="6" t="e">
        <f ca="1">_xll.BDP($A161,"CHG_NET_YTD",$A$1,$A$2)</f>
        <v>#NAME?</v>
      </c>
      <c r="P161" s="6">
        <v>-9.142857551574707</v>
      </c>
      <c r="Q161" s="6" t="e">
        <f ca="1">_xll.BDP($A161,"EQY_DVD_YLD_IND",$A$1,$A$2)</f>
        <v>#NAME?</v>
      </c>
      <c r="R161" s="9" t="e">
        <f ca="1">_xll.BDH(A161,"px_last","11/3/23","11/3/23")</f>
        <v>#NAME?</v>
      </c>
    </row>
    <row r="162" spans="1:18" s="4" customFormat="1" ht="14.5">
      <c r="A162" s="7" t="s">
        <v>351</v>
      </c>
      <c r="B162" s="7" t="s">
        <v>352</v>
      </c>
      <c r="C162" s="7" t="s">
        <v>316</v>
      </c>
      <c r="D162" s="6">
        <v>1</v>
      </c>
      <c r="E162" s="6">
        <v>4</v>
      </c>
      <c r="F162" s="6">
        <v>0</v>
      </c>
      <c r="G162" s="6" t="e">
        <f ca="1">_xll.BDP($A162,"PX_YEST_CLOSE",$A$1,$A$2)</f>
        <v>#NAME?</v>
      </c>
      <c r="H162" s="6">
        <v>5.4749999046325684</v>
      </c>
      <c r="I162" s="6"/>
      <c r="J162" s="6">
        <v>0</v>
      </c>
      <c r="K162" s="7" t="s">
        <v>59</v>
      </c>
      <c r="L162" s="6">
        <v>0</v>
      </c>
      <c r="M162" s="6" t="e">
        <f ca="1">_xll.BDP($A162,"PX_LAST",$A$1,$A$2)</f>
        <v>#NAME?</v>
      </c>
      <c r="N162" s="6">
        <v>15104045</v>
      </c>
      <c r="O162" s="6" t="e">
        <f ca="1">_xll.BDP($A162,"CHG_NET_YTD",$A$1,$A$2)</f>
        <v>#NAME?</v>
      </c>
      <c r="P162" s="6">
        <v>-19.056978225708008</v>
      </c>
      <c r="Q162" s="6" t="e">
        <f ca="1">_xll.BDP($A162,"EQY_DVD_YLD_IND",$A$1,$A$2)</f>
        <v>#NAME?</v>
      </c>
      <c r="R162" s="9" t="e">
        <f ca="1">_xll.BDH(A162,"px_last","11/3/23","11/3/23")</f>
        <v>#NAME?</v>
      </c>
    </row>
    <row r="163" spans="1:18" s="4" customFormat="1" ht="14.5">
      <c r="A163" s="7" t="s">
        <v>353</v>
      </c>
      <c r="B163" s="7" t="s">
        <v>354</v>
      </c>
      <c r="C163" s="7" t="s">
        <v>316</v>
      </c>
      <c r="D163" s="6">
        <v>13</v>
      </c>
      <c r="E163" s="6">
        <v>2</v>
      </c>
      <c r="F163" s="6">
        <v>0</v>
      </c>
      <c r="G163" s="6" t="e">
        <f ca="1">_xll.BDP($A163,"PX_YEST_CLOSE",$A$1,$A$2)</f>
        <v>#NAME?</v>
      </c>
      <c r="H163" s="6">
        <v>74.505996704101563</v>
      </c>
      <c r="I163" s="6">
        <v>1.3257859945297241</v>
      </c>
      <c r="J163" s="6">
        <v>1.3609999418258671</v>
      </c>
      <c r="K163" s="7" t="s">
        <v>25</v>
      </c>
      <c r="L163" s="6">
        <v>0.20142277723459101</v>
      </c>
      <c r="M163" s="6" t="e">
        <f ca="1">_xll.BDP($A163,"PX_LAST",$A$1,$A$2)</f>
        <v>#NAME?</v>
      </c>
      <c r="N163" s="6">
        <v>15104030</v>
      </c>
      <c r="O163" s="6" t="e">
        <f ca="1">_xll.BDP($A163,"CHG_NET_YTD",$A$1,$A$2)</f>
        <v>#NAME?</v>
      </c>
      <c r="P163" s="6">
        <v>16.049144744873047</v>
      </c>
      <c r="Q163" s="6" t="e">
        <f ca="1">_xll.BDP($A163,"EQY_DVD_YLD_IND",$A$1,$A$2)</f>
        <v>#NAME?</v>
      </c>
      <c r="R163" s="9" t="e">
        <f ca="1">_xll.BDH(A163,"px_last","11/3/23","11/3/23")</f>
        <v>#NAME?</v>
      </c>
    </row>
    <row r="164" spans="1:18" s="4" customFormat="1" ht="14.5">
      <c r="A164" s="7" t="s">
        <v>355</v>
      </c>
      <c r="B164" s="7" t="s">
        <v>356</v>
      </c>
      <c r="C164" s="7" t="s">
        <v>316</v>
      </c>
      <c r="D164" s="6">
        <v>2</v>
      </c>
      <c r="E164" s="6">
        <v>1</v>
      </c>
      <c r="F164" s="6">
        <v>0</v>
      </c>
      <c r="G164" s="6" t="e">
        <f ca="1">_xll.BDP($A164,"PX_YEST_CLOSE",$A$1,$A$2)</f>
        <v>#NAME?</v>
      </c>
      <c r="H164" s="6">
        <v>46.333000183105469</v>
      </c>
      <c r="I164" s="6">
        <v>0.30433678627014205</v>
      </c>
      <c r="J164" s="6">
        <v>0.42710000276565602</v>
      </c>
      <c r="K164" s="7" t="s">
        <v>25</v>
      </c>
      <c r="L164" s="6">
        <v>4.0236599100642007E-2</v>
      </c>
      <c r="M164" s="6" t="e">
        <f ca="1">_xll.BDP($A164,"PX_LAST",$A$1,$A$2)</f>
        <v>#NAME?</v>
      </c>
      <c r="N164" s="6">
        <v>15103010</v>
      </c>
      <c r="O164" s="6" t="e">
        <f ca="1">_xll.BDP($A164,"CHG_NET_YTD",$A$1,$A$2)</f>
        <v>#NAME?</v>
      </c>
      <c r="P164" s="6">
        <v>-6.2529745101928711</v>
      </c>
      <c r="Q164" s="6" t="e">
        <f ca="1">_xll.BDP($A164,"EQY_DVD_YLD_IND",$A$1,$A$2)</f>
        <v>#NAME?</v>
      </c>
      <c r="R164" s="9" t="e">
        <f ca="1">_xll.BDH(A164,"px_last","11/3/23","11/3/23")</f>
        <v>#NAME?</v>
      </c>
    </row>
    <row r="165" spans="1:18" s="4" customFormat="1" ht="14.5">
      <c r="A165" s="7" t="s">
        <v>357</v>
      </c>
      <c r="B165" s="7" t="s">
        <v>358</v>
      </c>
      <c r="C165" s="7" t="s">
        <v>316</v>
      </c>
      <c r="D165" s="6">
        <v>4</v>
      </c>
      <c r="E165" s="6">
        <v>2</v>
      </c>
      <c r="F165" s="6">
        <v>0</v>
      </c>
      <c r="G165" s="6" t="e">
        <f ca="1">_xll.BDP($A165,"PX_YEST_CLOSE",$A$1,$A$2)</f>
        <v>#NAME?</v>
      </c>
      <c r="H165" s="6">
        <v>6.9270000457763672</v>
      </c>
      <c r="I165" s="6"/>
      <c r="J165" s="6">
        <v>0</v>
      </c>
      <c r="K165" s="7" t="s">
        <v>59</v>
      </c>
      <c r="L165" s="6">
        <v>0</v>
      </c>
      <c r="M165" s="6" t="e">
        <f ca="1">_xll.BDP($A165,"PX_LAST",$A$1,$A$2)</f>
        <v>#NAME?</v>
      </c>
      <c r="N165" s="6">
        <v>15104045</v>
      </c>
      <c r="O165" s="6" t="e">
        <f ca="1">_xll.BDP($A165,"CHG_NET_YTD",$A$1,$A$2)</f>
        <v>#NAME?</v>
      </c>
      <c r="P165" s="6">
        <v>-29.223749160766602</v>
      </c>
      <c r="Q165" s="6" t="e">
        <f ca="1">_xll.BDP($A165,"EQY_DVD_YLD_IND",$A$1,$A$2)</f>
        <v>#NAME?</v>
      </c>
      <c r="R165" s="9" t="e">
        <f ca="1">_xll.BDH(A165,"px_last","11/3/23","11/3/23")</f>
        <v>#NAME?</v>
      </c>
    </row>
    <row r="166" spans="1:18" s="4" customFormat="1" ht="14.5">
      <c r="A166" s="7" t="s">
        <v>359</v>
      </c>
      <c r="B166" s="7" t="s">
        <v>360</v>
      </c>
      <c r="C166" s="7" t="s">
        <v>316</v>
      </c>
      <c r="D166" s="6">
        <v>8</v>
      </c>
      <c r="E166" s="6">
        <v>1</v>
      </c>
      <c r="F166" s="6">
        <v>0</v>
      </c>
      <c r="G166" s="6" t="e">
        <f ca="1">_xll.BDP($A166,"PX_YEST_CLOSE",$A$1,$A$2)</f>
        <v>#NAME?</v>
      </c>
      <c r="H166" s="6">
        <v>12.781000137329102</v>
      </c>
      <c r="I166" s="6">
        <v>2.1771945953369141</v>
      </c>
      <c r="J166" s="6">
        <v>2.3499999046325679</v>
      </c>
      <c r="K166" s="7" t="s">
        <v>25</v>
      </c>
      <c r="L166" s="6">
        <v>0</v>
      </c>
      <c r="M166" s="6" t="e">
        <f ca="1">_xll.BDP($A166,"PX_LAST",$A$1,$A$2)</f>
        <v>#NAME?</v>
      </c>
      <c r="N166" s="6">
        <v>15104030</v>
      </c>
      <c r="O166" s="6" t="e">
        <f ca="1">_xll.BDP($A166,"CHG_NET_YTD",$A$1,$A$2)</f>
        <v>#NAME?</v>
      </c>
      <c r="P166" s="6">
        <v>52.227333068847656</v>
      </c>
      <c r="Q166" s="6" t="e">
        <f ca="1">_xll.BDP($A166,"EQY_DVD_YLD_IND",$A$1,$A$2)</f>
        <v>#NAME?</v>
      </c>
      <c r="R166" s="9" t="e">
        <f ca="1">_xll.BDH(A166,"px_last","11/3/23","11/3/23")</f>
        <v>#NAME?</v>
      </c>
    </row>
    <row r="167" spans="1:18" s="4" customFormat="1" ht="14.5">
      <c r="A167" s="7" t="s">
        <v>361</v>
      </c>
      <c r="B167" s="7" t="s">
        <v>362</v>
      </c>
      <c r="C167" s="7" t="s">
        <v>316</v>
      </c>
      <c r="D167" s="6">
        <v>6</v>
      </c>
      <c r="E167" s="6">
        <v>4</v>
      </c>
      <c r="F167" s="6">
        <v>1</v>
      </c>
      <c r="G167" s="6" t="e">
        <f ca="1">_xll.BDP($A167,"PX_YEST_CLOSE",$A$1,$A$2)</f>
        <v>#NAME?</v>
      </c>
      <c r="H167" s="6">
        <v>17.236000061035156</v>
      </c>
      <c r="I167" s="6"/>
      <c r="J167" s="6">
        <v>0</v>
      </c>
      <c r="K167" s="7" t="s">
        <v>95</v>
      </c>
      <c r="L167" s="6">
        <v>0</v>
      </c>
      <c r="M167" s="6" t="e">
        <f ca="1">_xll.BDP($A167,"PX_LAST",$A$1,$A$2)</f>
        <v>#NAME?</v>
      </c>
      <c r="N167" s="6">
        <v>15104030</v>
      </c>
      <c r="O167" s="6" t="e">
        <f ca="1">_xll.BDP($A167,"CHG_NET_YTD",$A$1,$A$2)</f>
        <v>#NAME?</v>
      </c>
      <c r="P167" s="6">
        <v>35.304500579833984</v>
      </c>
      <c r="Q167" s="6" t="e">
        <f ca="1">_xll.BDP($A167,"EQY_DVD_YLD_IND",$A$1,$A$2)</f>
        <v>#NAME?</v>
      </c>
      <c r="R167" s="9" t="e">
        <f ca="1">_xll.BDH(A167,"px_last","11/3/23","11/3/23")</f>
        <v>#NAME?</v>
      </c>
    </row>
    <row r="168" spans="1:18" s="4" customFormat="1" ht="14.5">
      <c r="A168" s="7" t="s">
        <v>363</v>
      </c>
      <c r="B168" s="7" t="s">
        <v>364</v>
      </c>
      <c r="C168" s="7" t="s">
        <v>316</v>
      </c>
      <c r="D168" s="6">
        <v>12</v>
      </c>
      <c r="E168" s="6">
        <v>0</v>
      </c>
      <c r="F168" s="6">
        <v>0</v>
      </c>
      <c r="G168" s="6" t="e">
        <f ca="1">_xll.BDP($A168,"PX_YEST_CLOSE",$A$1,$A$2)</f>
        <v>#NAME?</v>
      </c>
      <c r="H168" s="6">
        <v>10.590999603271484</v>
      </c>
      <c r="I168" s="6"/>
      <c r="J168" s="6">
        <v>0</v>
      </c>
      <c r="K168" s="7" t="s">
        <v>59</v>
      </c>
      <c r="L168" s="6">
        <v>0</v>
      </c>
      <c r="M168" s="6" t="e">
        <f ca="1">_xll.BDP($A168,"PX_LAST",$A$1,$A$2)</f>
        <v>#NAME?</v>
      </c>
      <c r="N168" s="6">
        <v>15104030</v>
      </c>
      <c r="O168" s="6" t="e">
        <f ca="1">_xll.BDP($A168,"CHG_NET_YTD",$A$1,$A$2)</f>
        <v>#NAME?</v>
      </c>
      <c r="P168" s="6">
        <v>-29.986965179443359</v>
      </c>
      <c r="Q168" s="6" t="e">
        <f ca="1">_xll.BDP($A168,"EQY_DVD_YLD_IND",$A$1,$A$2)</f>
        <v>#NAME?</v>
      </c>
      <c r="R168" s="9" t="e">
        <f ca="1">_xll.BDH(A168,"px_last","11/3/23","11/3/23")</f>
        <v>#NAME?</v>
      </c>
    </row>
    <row r="169" spans="1:18" s="4" customFormat="1" ht="14.5">
      <c r="A169" s="7" t="s">
        <v>365</v>
      </c>
      <c r="B169" s="7" t="s">
        <v>366</v>
      </c>
      <c r="C169" s="7" t="s">
        <v>316</v>
      </c>
      <c r="D169" s="6">
        <v>6</v>
      </c>
      <c r="E169" s="6">
        <v>0</v>
      </c>
      <c r="F169" s="6">
        <v>0</v>
      </c>
      <c r="G169" s="6" t="e">
        <f ca="1">_xll.BDP($A169,"PX_YEST_CLOSE",$A$1,$A$2)</f>
        <v>#NAME?</v>
      </c>
      <c r="H169" s="6">
        <v>133.14700317382813</v>
      </c>
      <c r="I169" s="6">
        <v>1.595630407333374</v>
      </c>
      <c r="J169" s="6">
        <v>1.651999950408936</v>
      </c>
      <c r="K169" s="7" t="s">
        <v>25</v>
      </c>
      <c r="L169" s="6">
        <v>0.40236601598858801</v>
      </c>
      <c r="M169" s="6" t="e">
        <f ca="1">_xll.BDP($A169,"PX_LAST",$A$1,$A$2)</f>
        <v>#NAME?</v>
      </c>
      <c r="N169" s="6">
        <v>15105010</v>
      </c>
      <c r="O169" s="6" t="e">
        <f ca="1">_xll.BDP($A169,"CHG_NET_YTD",$A$1,$A$2)</f>
        <v>#NAME?</v>
      </c>
      <c r="P169" s="6">
        <v>3.9275894165039063</v>
      </c>
      <c r="Q169" s="6" t="e">
        <f ca="1">_xll.BDP($A169,"EQY_DVD_YLD_IND",$A$1,$A$2)</f>
        <v>#NAME?</v>
      </c>
      <c r="R169" s="9" t="e">
        <f ca="1">_xll.BDH(A169,"px_last","11/3/23","11/3/23")</f>
        <v>#NAME?</v>
      </c>
    </row>
    <row r="170" spans="1:18" s="4" customFormat="1" ht="14.5">
      <c r="A170" s="7" t="s">
        <v>367</v>
      </c>
      <c r="B170" s="7" t="s">
        <v>368</v>
      </c>
      <c r="C170" s="7" t="s">
        <v>316</v>
      </c>
      <c r="D170" s="6">
        <v>4</v>
      </c>
      <c r="E170" s="6">
        <v>6</v>
      </c>
      <c r="F170" s="6">
        <v>1</v>
      </c>
      <c r="G170" s="6" t="e">
        <f ca="1">_xll.BDP($A170,"PX_YEST_CLOSE",$A$1,$A$2)</f>
        <v>#NAME?</v>
      </c>
      <c r="H170" s="6">
        <v>4.4530000686645508</v>
      </c>
      <c r="I170" s="6"/>
      <c r="J170" s="6">
        <v>0</v>
      </c>
      <c r="K170" s="7" t="s">
        <v>95</v>
      </c>
      <c r="L170" s="6">
        <v>0</v>
      </c>
      <c r="M170" s="6" t="e">
        <f ca="1">_xll.BDP($A170,"PX_LAST",$A$1,$A$2)</f>
        <v>#NAME?</v>
      </c>
      <c r="N170" s="6">
        <v>15104030</v>
      </c>
      <c r="O170" s="6" t="e">
        <f ca="1">_xll.BDP($A170,"CHG_NET_YTD",$A$1,$A$2)</f>
        <v>#NAME?</v>
      </c>
      <c r="P170" s="6">
        <v>2.3054733276367192</v>
      </c>
      <c r="Q170" s="6" t="e">
        <f ca="1">_xll.BDP($A170,"EQY_DVD_YLD_IND",$A$1,$A$2)</f>
        <v>#NAME?</v>
      </c>
      <c r="R170" s="9" t="e">
        <f ca="1">_xll.BDH(A170,"px_last","11/3/23","11/3/23")</f>
        <v>#NAME?</v>
      </c>
    </row>
    <row r="171" spans="1:18" s="4" customFormat="1" ht="14.5">
      <c r="A171" s="7" t="s">
        <v>369</v>
      </c>
      <c r="B171" s="7" t="s">
        <v>370</v>
      </c>
      <c r="C171" s="7" t="s">
        <v>316</v>
      </c>
      <c r="D171" s="6">
        <v>9</v>
      </c>
      <c r="E171" s="6">
        <v>6</v>
      </c>
      <c r="F171" s="6">
        <v>1</v>
      </c>
      <c r="G171" s="6" t="e">
        <f ca="1">_xll.BDP($A171,"PX_YEST_CLOSE",$A$1,$A$2)</f>
        <v>#NAME?</v>
      </c>
      <c r="H171" s="6">
        <v>223.34700012207031</v>
      </c>
      <c r="I171" s="6">
        <v>1.0810257196426389</v>
      </c>
      <c r="J171" s="6">
        <v>1.1019999980926509</v>
      </c>
      <c r="K171" s="7" t="s">
        <v>25</v>
      </c>
      <c r="L171" s="6">
        <v>0.45655828172537005</v>
      </c>
      <c r="M171" s="6" t="e">
        <f ca="1">_xll.BDP($A171,"PX_LAST",$A$1,$A$2)</f>
        <v>#NAME?</v>
      </c>
      <c r="N171" s="6">
        <v>15104030</v>
      </c>
      <c r="O171" s="6" t="e">
        <f ca="1">_xll.BDP($A171,"CHG_NET_YTD",$A$1,$A$2)</f>
        <v>#NAME?</v>
      </c>
      <c r="P171" s="6">
        <v>-7.6610574722290039</v>
      </c>
      <c r="Q171" s="6" t="e">
        <f ca="1">_xll.BDP($A171,"EQY_DVD_YLD_IND",$A$1,$A$2)</f>
        <v>#NAME?</v>
      </c>
      <c r="R171" s="9" t="e">
        <f ca="1">_xll.BDH(A171,"px_last","11/3/23","11/3/23")</f>
        <v>#NAME?</v>
      </c>
    </row>
    <row r="172" spans="1:18" s="4" customFormat="1" ht="14.5">
      <c r="A172" s="7" t="s">
        <v>371</v>
      </c>
      <c r="B172" s="7" t="s">
        <v>372</v>
      </c>
      <c r="C172" s="7" t="s">
        <v>316</v>
      </c>
      <c r="D172" s="6">
        <v>11</v>
      </c>
      <c r="E172" s="6">
        <v>2</v>
      </c>
      <c r="F172" s="6">
        <v>0</v>
      </c>
      <c r="G172" s="6" t="e">
        <f ca="1">_xll.BDP($A172,"PX_YEST_CLOSE",$A$1,$A$2)</f>
        <v>#NAME?</v>
      </c>
      <c r="H172" s="6">
        <v>23.143999099731445</v>
      </c>
      <c r="I172" s="6"/>
      <c r="J172" s="6">
        <v>17.809999465942383</v>
      </c>
      <c r="K172" s="7" t="s">
        <v>59</v>
      </c>
      <c r="L172" s="6">
        <v>0</v>
      </c>
      <c r="M172" s="6" t="e">
        <f ca="1">_xll.BDP($A172,"PX_LAST",$A$1,$A$2)</f>
        <v>#NAME?</v>
      </c>
      <c r="N172" s="6">
        <v>15104045</v>
      </c>
      <c r="O172" s="6" t="e">
        <f ca="1">_xll.BDP($A172,"CHG_NET_YTD",$A$1,$A$2)</f>
        <v>#NAME?</v>
      </c>
      <c r="P172" s="6">
        <v>-29.929079055786133</v>
      </c>
      <c r="Q172" s="6" t="e">
        <f ca="1">_xll.BDP($A172,"EQY_DVD_YLD_IND",$A$1,$A$2)</f>
        <v>#NAME?</v>
      </c>
      <c r="R172" s="9" t="e">
        <f ca="1">_xll.BDH(A172,"px_last","11/3/23","11/3/23")</f>
        <v>#NAME?</v>
      </c>
    </row>
    <row r="173" spans="1:18" s="4" customFormat="1" ht="14.5">
      <c r="A173" s="7" t="s">
        <v>373</v>
      </c>
      <c r="B173" s="7" t="s">
        <v>374</v>
      </c>
      <c r="C173" s="7" t="s">
        <v>316</v>
      </c>
      <c r="D173" s="6">
        <v>2</v>
      </c>
      <c r="E173" s="6">
        <v>1</v>
      </c>
      <c r="F173" s="6">
        <v>0</v>
      </c>
      <c r="G173" s="6" t="e">
        <f ca="1">_xll.BDP($A173,"PX_YEST_CLOSE",$A$1,$A$2)</f>
        <v>#NAME?</v>
      </c>
      <c r="H173" s="6">
        <v>10.361000061035156</v>
      </c>
      <c r="I173" s="6"/>
      <c r="J173" s="6">
        <v>0</v>
      </c>
      <c r="K173" s="7" t="s">
        <v>59</v>
      </c>
      <c r="L173" s="6">
        <v>0</v>
      </c>
      <c r="M173" s="6" t="e">
        <f ca="1">_xll.BDP($A173,"PX_LAST",$A$1,$A$2)</f>
        <v>#NAME?</v>
      </c>
      <c r="N173" s="6">
        <v>15104030</v>
      </c>
      <c r="O173" s="6" t="e">
        <f ca="1">_xll.BDP($A173,"CHG_NET_YTD",$A$1,$A$2)</f>
        <v>#NAME?</v>
      </c>
      <c r="P173" s="6">
        <v>-35.475898742675781</v>
      </c>
      <c r="Q173" s="6" t="e">
        <f ca="1">_xll.BDP($A173,"EQY_DVD_YLD_IND",$A$1,$A$2)</f>
        <v>#NAME?</v>
      </c>
      <c r="R173" s="9" t="e">
        <f ca="1">_xll.BDH(A173,"px_last","11/3/23","11/3/23")</f>
        <v>#NAME?</v>
      </c>
    </row>
    <row r="174" spans="1:18" s="4" customFormat="1" ht="14.5">
      <c r="A174" s="7" t="s">
        <v>375</v>
      </c>
      <c r="B174" s="7" t="s">
        <v>376</v>
      </c>
      <c r="C174" s="7" t="s">
        <v>316</v>
      </c>
      <c r="D174" s="6">
        <v>10</v>
      </c>
      <c r="E174" s="6">
        <v>1</v>
      </c>
      <c r="F174" s="6">
        <v>0</v>
      </c>
      <c r="G174" s="6" t="e">
        <f ca="1">_xll.BDP($A174,"PX_YEST_CLOSE",$A$1,$A$2)</f>
        <v>#NAME?</v>
      </c>
      <c r="H174" s="6">
        <v>10.597000122070313</v>
      </c>
      <c r="I174" s="6">
        <v>1.1994003057479861</v>
      </c>
      <c r="J174" s="6">
        <v>1.3159999847412109</v>
      </c>
      <c r="K174" s="7" t="s">
        <v>25</v>
      </c>
      <c r="L174" s="6">
        <v>0</v>
      </c>
      <c r="M174" s="6" t="e">
        <f ca="1">_xll.BDP($A174,"PX_LAST",$A$1,$A$2)</f>
        <v>#NAME?</v>
      </c>
      <c r="N174" s="6">
        <v>15104030</v>
      </c>
      <c r="O174" s="6" t="e">
        <f ca="1">_xll.BDP($A174,"CHG_NET_YTD",$A$1,$A$2)</f>
        <v>#NAME?</v>
      </c>
      <c r="P174" s="6">
        <v>-6.3202223777770996</v>
      </c>
      <c r="Q174" s="6" t="e">
        <f ca="1">_xll.BDP($A174,"EQY_DVD_YLD_IND",$A$1,$A$2)</f>
        <v>#NAME?</v>
      </c>
      <c r="R174" s="9" t="e">
        <f ca="1">_xll.BDH(A174,"px_last","11/3/23","11/3/23")</f>
        <v>#NAME?</v>
      </c>
    </row>
    <row r="175" spans="1:18" s="4" customFormat="1" ht="14.5">
      <c r="A175" s="7" t="s">
        <v>377</v>
      </c>
      <c r="B175" s="7" t="s">
        <v>378</v>
      </c>
      <c r="C175" s="7" t="s">
        <v>316</v>
      </c>
      <c r="D175" s="6">
        <v>8</v>
      </c>
      <c r="E175" s="6">
        <v>4</v>
      </c>
      <c r="F175" s="6">
        <v>0</v>
      </c>
      <c r="G175" s="6" t="e">
        <f ca="1">_xll.BDP($A175,"PX_YEST_CLOSE",$A$1,$A$2)</f>
        <v>#NAME?</v>
      </c>
      <c r="H175" s="6">
        <v>19.849000930786133</v>
      </c>
      <c r="I175" s="6">
        <v>0.73625004291534402</v>
      </c>
      <c r="J175" s="6">
        <v>0.73409998416900601</v>
      </c>
      <c r="K175" s="7" t="s">
        <v>25</v>
      </c>
      <c r="L175" s="6">
        <v>3.3530500499643005E-2</v>
      </c>
      <c r="M175" s="6" t="e">
        <f ca="1">_xll.BDP($A175,"PX_LAST",$A$1,$A$2)</f>
        <v>#NAME?</v>
      </c>
      <c r="N175" s="6">
        <v>15104030</v>
      </c>
      <c r="O175" s="6" t="e">
        <f ca="1">_xll.BDP($A175,"CHG_NET_YTD",$A$1,$A$2)</f>
        <v>#NAME?</v>
      </c>
      <c r="P175" s="6">
        <v>34.404674530029297</v>
      </c>
      <c r="Q175" s="6" t="e">
        <f ca="1">_xll.BDP($A175,"EQY_DVD_YLD_IND",$A$1,$A$2)</f>
        <v>#NAME?</v>
      </c>
      <c r="R175" s="9" t="e">
        <f ca="1">_xll.BDH(A175,"px_last","11/3/23","11/3/23")</f>
        <v>#NAME?</v>
      </c>
    </row>
    <row r="176" spans="1:18" s="4" customFormat="1" ht="14.5">
      <c r="A176" s="7" t="s">
        <v>379</v>
      </c>
      <c r="B176" s="7" t="s">
        <v>380</v>
      </c>
      <c r="C176" s="7" t="s">
        <v>316</v>
      </c>
      <c r="D176" s="6">
        <v>5</v>
      </c>
      <c r="E176" s="6">
        <v>2</v>
      </c>
      <c r="F176" s="6">
        <v>0</v>
      </c>
      <c r="G176" s="6" t="e">
        <f ca="1">_xll.BDP($A176,"PX_YEST_CLOSE",$A$1,$A$2)</f>
        <v>#NAME?</v>
      </c>
      <c r="H176" s="6">
        <v>9.1960000991821289</v>
      </c>
      <c r="I176" s="6"/>
      <c r="J176" s="6">
        <v>0</v>
      </c>
      <c r="K176" s="7" t="s">
        <v>59</v>
      </c>
      <c r="L176" s="6">
        <v>0</v>
      </c>
      <c r="M176" s="6" t="e">
        <f ca="1">_xll.BDP($A176,"PX_LAST",$A$1,$A$2)</f>
        <v>#NAME?</v>
      </c>
      <c r="N176" s="6">
        <v>15104040</v>
      </c>
      <c r="O176" s="6" t="e">
        <f ca="1">_xll.BDP($A176,"CHG_NET_YTD",$A$1,$A$2)</f>
        <v>#NAME?</v>
      </c>
      <c r="P176" s="6">
        <v>-11.358031272888184</v>
      </c>
      <c r="Q176" s="6" t="e">
        <f ca="1">_xll.BDP($A176,"EQY_DVD_YLD_IND",$A$1,$A$2)</f>
        <v>#NAME?</v>
      </c>
      <c r="R176" s="9" t="e">
        <f ca="1">_xll.BDH(A176,"px_last","11/3/23","11/3/23")</f>
        <v>#NAME?</v>
      </c>
    </row>
    <row r="177" spans="1:18" s="4" customFormat="1" ht="14.5">
      <c r="A177" s="7" t="s">
        <v>381</v>
      </c>
      <c r="B177" s="7" t="s">
        <v>382</v>
      </c>
      <c r="C177" s="7" t="s">
        <v>316</v>
      </c>
      <c r="D177" s="6">
        <v>7</v>
      </c>
      <c r="E177" s="6">
        <v>5</v>
      </c>
      <c r="F177" s="6">
        <v>0</v>
      </c>
      <c r="G177" s="6" t="e">
        <f ca="1">_xll.BDP($A177,"PX_YEST_CLOSE",$A$1,$A$2)</f>
        <v>#NAME?</v>
      </c>
      <c r="H177" s="6">
        <v>72.111000061035156</v>
      </c>
      <c r="I177" s="6">
        <v>1.679781317710876</v>
      </c>
      <c r="J177" s="6">
        <v>1.6670000553131099</v>
      </c>
      <c r="K177" s="7" t="s">
        <v>25</v>
      </c>
      <c r="L177" s="6">
        <v>0.24812570319771801</v>
      </c>
      <c r="M177" s="6" t="e">
        <f ca="1">_xll.BDP($A177,"PX_LAST",$A$1,$A$2)</f>
        <v>#NAME?</v>
      </c>
      <c r="N177" s="6">
        <v>15101010</v>
      </c>
      <c r="O177" s="6" t="e">
        <f ca="1">_xll.BDP($A177,"CHG_NET_YTD",$A$1,$A$2)</f>
        <v>#NAME?</v>
      </c>
      <c r="P177" s="6">
        <v>15.977375984191895</v>
      </c>
      <c r="Q177" s="6" t="e">
        <f ca="1">_xll.BDP($A177,"EQY_DVD_YLD_IND",$A$1,$A$2)</f>
        <v>#NAME?</v>
      </c>
      <c r="R177" s="9" t="e">
        <f ca="1">_xll.BDH(A177,"px_last","11/3/23","11/3/23")</f>
        <v>#NAME?</v>
      </c>
    </row>
    <row r="178" spans="1:18" s="4" customFormat="1" ht="14.5">
      <c r="A178" s="7" t="s">
        <v>383</v>
      </c>
      <c r="B178" s="7" t="s">
        <v>384</v>
      </c>
      <c r="C178" s="7" t="s">
        <v>316</v>
      </c>
      <c r="D178" s="6">
        <v>2</v>
      </c>
      <c r="E178" s="6">
        <v>4</v>
      </c>
      <c r="F178" s="6">
        <v>0</v>
      </c>
      <c r="G178" s="6" t="e">
        <f ca="1">_xll.BDP($A178,"PX_YEST_CLOSE",$A$1,$A$2)</f>
        <v>#NAME?</v>
      </c>
      <c r="H178" s="6">
        <v>10.541000366210938</v>
      </c>
      <c r="I178" s="6">
        <v>0.37960058450698902</v>
      </c>
      <c r="J178" s="6">
        <v>0.45059999823570301</v>
      </c>
      <c r="K178" s="7" t="s">
        <v>25</v>
      </c>
      <c r="L178" s="6">
        <v>6.1696121369020007E-3</v>
      </c>
      <c r="M178" s="6" t="e">
        <f ca="1">_xll.BDP($A178,"PX_LAST",$A$1,$A$2)</f>
        <v>#NAME?</v>
      </c>
      <c r="N178" s="6">
        <v>15104045</v>
      </c>
      <c r="O178" s="6" t="e">
        <f ca="1">_xll.BDP($A178,"CHG_NET_YTD",$A$1,$A$2)</f>
        <v>#NAME?</v>
      </c>
      <c r="P178" s="6">
        <v>-41.223400115966797</v>
      </c>
      <c r="Q178" s="6" t="e">
        <f ca="1">_xll.BDP($A178,"EQY_DVD_YLD_IND",$A$1,$A$2)</f>
        <v>#NAME?</v>
      </c>
      <c r="R178" s="9" t="e">
        <f ca="1">_xll.BDH(A178,"px_last","11/3/23","11/3/23")</f>
        <v>#NAME?</v>
      </c>
    </row>
    <row r="179" spans="1:18" s="4" customFormat="1" ht="14.5">
      <c r="A179" s="7" t="s">
        <v>385</v>
      </c>
      <c r="B179" s="7" t="s">
        <v>386</v>
      </c>
      <c r="C179" s="7" t="s">
        <v>316</v>
      </c>
      <c r="D179" s="6">
        <v>16</v>
      </c>
      <c r="E179" s="6">
        <v>3</v>
      </c>
      <c r="F179" s="6">
        <v>0</v>
      </c>
      <c r="G179" s="6" t="e">
        <f ca="1">_xll.BDP($A179,"PX_YEST_CLOSE",$A$1,$A$2)</f>
        <v>#NAME?</v>
      </c>
      <c r="H179" s="6">
        <v>67.566001892089844</v>
      </c>
      <c r="I179" s="6">
        <v>0.98270440101623513</v>
      </c>
      <c r="J179" s="6">
        <v>1.9720000028610229</v>
      </c>
      <c r="K179" s="7" t="s">
        <v>25</v>
      </c>
      <c r="L179" s="6">
        <v>0.125</v>
      </c>
      <c r="M179" s="6" t="e">
        <f ca="1">_xll.BDP($A179,"PX_LAST",$A$1,$A$2)</f>
        <v>#NAME?</v>
      </c>
      <c r="N179" s="6">
        <v>15104020</v>
      </c>
      <c r="O179" s="6" t="e">
        <f ca="1">_xll.BDP($A179,"CHG_NET_YTD",$A$1,$A$2)</f>
        <v>#NAME?</v>
      </c>
      <c r="P179" s="6">
        <v>-0.66380345821380604</v>
      </c>
      <c r="Q179" s="6" t="e">
        <f ca="1">_xll.BDP($A179,"EQY_DVD_YLD_IND",$A$1,$A$2)</f>
        <v>#NAME?</v>
      </c>
      <c r="R179" s="9" t="e">
        <f ca="1">_xll.BDH(A179,"px_last","11/3/23","11/3/23")</f>
        <v>#NAME?</v>
      </c>
    </row>
    <row r="180" spans="1:18" s="4" customFormat="1" ht="14.5">
      <c r="A180" s="7" t="s">
        <v>387</v>
      </c>
      <c r="B180" s="7" t="s">
        <v>388</v>
      </c>
      <c r="C180" s="7" t="s">
        <v>316</v>
      </c>
      <c r="D180" s="6">
        <v>3</v>
      </c>
      <c r="E180" s="6">
        <v>2</v>
      </c>
      <c r="F180" s="6">
        <v>0</v>
      </c>
      <c r="G180" s="6" t="e">
        <f ca="1">_xll.BDP($A180,"PX_YEST_CLOSE",$A$1,$A$2)</f>
        <v>#NAME?</v>
      </c>
      <c r="H180" s="6">
        <v>17.100000381469727</v>
      </c>
      <c r="I180" s="6">
        <v>8.1669683456420898</v>
      </c>
      <c r="J180" s="6">
        <v>8.3030004501342773</v>
      </c>
      <c r="K180" s="7" t="s">
        <v>25</v>
      </c>
      <c r="L180" s="6">
        <v>0.22499999403953602</v>
      </c>
      <c r="M180" s="6" t="e">
        <f ca="1">_xll.BDP($A180,"PX_LAST",$A$1,$A$2)</f>
        <v>#NAME?</v>
      </c>
      <c r="N180" s="6">
        <v>15103010</v>
      </c>
      <c r="O180" s="6" t="e">
        <f ca="1">_xll.BDP($A180,"CHG_NET_YTD",$A$1,$A$2)</f>
        <v>#NAME?</v>
      </c>
      <c r="P180" s="6">
        <v>-27.87957763671875</v>
      </c>
      <c r="Q180" s="6" t="e">
        <f ca="1">_xll.BDP($A180,"EQY_DVD_YLD_IND",$A$1,$A$2)</f>
        <v>#NAME?</v>
      </c>
      <c r="R180" s="9" t="e">
        <f ca="1">_xll.BDH(A180,"px_last","11/3/23","11/3/23")</f>
        <v>#NAME?</v>
      </c>
    </row>
    <row r="181" spans="1:18" s="4" customFormat="1" ht="14.5">
      <c r="A181" s="7" t="s">
        <v>389</v>
      </c>
      <c r="B181" s="7" t="s">
        <v>390</v>
      </c>
      <c r="C181" s="7" t="s">
        <v>316</v>
      </c>
      <c r="D181" s="6">
        <v>6</v>
      </c>
      <c r="E181" s="6">
        <v>0</v>
      </c>
      <c r="F181" s="6">
        <v>0</v>
      </c>
      <c r="G181" s="6" t="e">
        <f ca="1">_xll.BDP($A181,"PX_YEST_CLOSE",$A$1,$A$2)</f>
        <v>#NAME?</v>
      </c>
      <c r="H181" s="6">
        <v>24.666999816894531</v>
      </c>
      <c r="I181" s="6"/>
      <c r="J181" s="6">
        <v>0</v>
      </c>
      <c r="K181" s="7" t="s">
        <v>95</v>
      </c>
      <c r="L181" s="6">
        <v>0</v>
      </c>
      <c r="M181" s="6" t="e">
        <f ca="1">_xll.BDP($A181,"PX_LAST",$A$1,$A$2)</f>
        <v>#NAME?</v>
      </c>
      <c r="N181" s="6">
        <v>15105010</v>
      </c>
      <c r="O181" s="6" t="e">
        <f ca="1">_xll.BDP($A181,"CHG_NET_YTD",$A$1,$A$2)</f>
        <v>#NAME?</v>
      </c>
      <c r="P181" s="6">
        <v>-23.885501861572266</v>
      </c>
      <c r="Q181" s="6" t="e">
        <f ca="1">_xll.BDP($A181,"EQY_DVD_YLD_IND",$A$1,$A$2)</f>
        <v>#NAME?</v>
      </c>
      <c r="R181" s="9" t="e">
        <f ca="1">_xll.BDH(A181,"px_last","11/3/23","11/3/23")</f>
        <v>#NAME?</v>
      </c>
    </row>
    <row r="182" spans="1:18" s="4" customFormat="1" ht="14.5">
      <c r="A182" s="7" t="s">
        <v>391</v>
      </c>
      <c r="B182" s="7" t="s">
        <v>392</v>
      </c>
      <c r="C182" s="7" t="s">
        <v>316</v>
      </c>
      <c r="D182" s="6">
        <v>1</v>
      </c>
      <c r="E182" s="6">
        <v>5</v>
      </c>
      <c r="F182" s="6">
        <v>0</v>
      </c>
      <c r="G182" s="6" t="e">
        <f ca="1">_xll.BDP($A182,"PX_YEST_CLOSE",$A$1,$A$2)</f>
        <v>#NAME?</v>
      </c>
      <c r="H182" s="6">
        <v>34.333000183105469</v>
      </c>
      <c r="I182" s="6">
        <v>12.389957427978516</v>
      </c>
      <c r="J182" s="6">
        <v>8.310999870300293</v>
      </c>
      <c r="K182" s="7" t="s">
        <v>25</v>
      </c>
      <c r="L182" s="6">
        <v>0.94999998807907104</v>
      </c>
      <c r="M182" s="6" t="e">
        <f ca="1">_xll.BDP($A182,"PX_LAST",$A$1,$A$2)</f>
        <v>#NAME?</v>
      </c>
      <c r="N182" s="6">
        <v>15104050</v>
      </c>
      <c r="O182" s="6" t="e">
        <f ca="1">_xll.BDP($A182,"CHG_NET_YTD",$A$1,$A$2)</f>
        <v>#NAME?</v>
      </c>
      <c r="P182" s="6">
        <v>-8.6658773422241211</v>
      </c>
      <c r="Q182" s="6" t="e">
        <f ca="1">_xll.BDP($A182,"EQY_DVD_YLD_IND",$A$1,$A$2)</f>
        <v>#NAME?</v>
      </c>
      <c r="R182" s="9" t="e">
        <f ca="1">_xll.BDH(A182,"px_last","11/3/23","11/3/23")</f>
        <v>#NAME?</v>
      </c>
    </row>
    <row r="183" spans="1:18" s="4" customFormat="1" ht="14.5">
      <c r="A183" s="7" t="s">
        <v>393</v>
      </c>
      <c r="B183" s="7" t="s">
        <v>394</v>
      </c>
      <c r="C183" s="7" t="s">
        <v>316</v>
      </c>
      <c r="D183" s="6">
        <v>10</v>
      </c>
      <c r="E183" s="6">
        <v>4</v>
      </c>
      <c r="F183" s="6">
        <v>0</v>
      </c>
      <c r="G183" s="6" t="e">
        <f ca="1">_xll.BDP($A183,"PX_YEST_CLOSE",$A$1,$A$2)</f>
        <v>#NAME?</v>
      </c>
      <c r="H183" s="6">
        <v>19.840000152587891</v>
      </c>
      <c r="I183" s="6">
        <v>3.1549854278564449</v>
      </c>
      <c r="J183" s="6">
        <v>2.532000064849854</v>
      </c>
      <c r="K183" s="7" t="s">
        <v>25</v>
      </c>
      <c r="L183" s="6">
        <v>0</v>
      </c>
      <c r="M183" s="6" t="e">
        <f ca="1">_xll.BDP($A183,"PX_LAST",$A$1,$A$2)</f>
        <v>#NAME?</v>
      </c>
      <c r="N183" s="6">
        <v>15104030</v>
      </c>
      <c r="O183" s="6" t="e">
        <f ca="1">_xll.BDP($A183,"CHG_NET_YTD",$A$1,$A$2)</f>
        <v>#NAME?</v>
      </c>
      <c r="P183" s="6">
        <v>29.629631042480469</v>
      </c>
      <c r="Q183" s="6" t="e">
        <f ca="1">_xll.BDP($A183,"EQY_DVD_YLD_IND",$A$1,$A$2)</f>
        <v>#NAME?</v>
      </c>
      <c r="R183" s="9" t="e">
        <f ca="1">_xll.BDH(A183,"px_last","11/3/23","11/3/23")</f>
        <v>#NAME?</v>
      </c>
    </row>
    <row r="184" spans="1:18" s="4" customFormat="1" ht="14.5">
      <c r="A184" s="7" t="s">
        <v>395</v>
      </c>
      <c r="B184" s="7" t="s">
        <v>396</v>
      </c>
      <c r="C184" s="7" t="s">
        <v>316</v>
      </c>
      <c r="D184" s="6">
        <v>12</v>
      </c>
      <c r="E184" s="6">
        <v>2</v>
      </c>
      <c r="F184" s="6">
        <v>0</v>
      </c>
      <c r="G184" s="6" t="e">
        <f ca="1">_xll.BDP($A184,"PX_YEST_CLOSE",$A$1,$A$2)</f>
        <v>#NAME?</v>
      </c>
      <c r="H184" s="6">
        <v>25.339000701904297</v>
      </c>
      <c r="I184" s="6">
        <v>1.369862914085388</v>
      </c>
      <c r="J184" s="6">
        <v>1.2879999876022339</v>
      </c>
      <c r="K184" s="7" t="s">
        <v>25</v>
      </c>
      <c r="L184" s="6">
        <v>5.9999998658895007E-2</v>
      </c>
      <c r="M184" s="6" t="e">
        <f ca="1">_xll.BDP($A184,"PX_LAST",$A$1,$A$2)</f>
        <v>#NAME?</v>
      </c>
      <c r="N184" s="6">
        <v>15104030</v>
      </c>
      <c r="O184" s="6" t="e">
        <f ca="1">_xll.BDP($A184,"CHG_NET_YTD",$A$1,$A$2)</f>
        <v>#NAME?</v>
      </c>
      <c r="P184" s="6">
        <v>7.3529458045959473</v>
      </c>
      <c r="Q184" s="6" t="e">
        <f ca="1">_xll.BDP($A184,"EQY_DVD_YLD_IND",$A$1,$A$2)</f>
        <v>#NAME?</v>
      </c>
      <c r="R184" s="9" t="e">
        <f ca="1">_xll.BDH(A184,"px_last","11/3/23","11/3/23")</f>
        <v>#NAME?</v>
      </c>
    </row>
    <row r="185" spans="1:18" s="4" customFormat="1" ht="14.5">
      <c r="A185" s="7" t="s">
        <v>397</v>
      </c>
      <c r="B185" s="7" t="s">
        <v>398</v>
      </c>
      <c r="C185" s="7" t="s">
        <v>316</v>
      </c>
      <c r="D185" s="6">
        <v>10</v>
      </c>
      <c r="E185" s="6">
        <v>2</v>
      </c>
      <c r="F185" s="6">
        <v>0</v>
      </c>
      <c r="G185" s="6" t="e">
        <f ca="1">_xll.BDP($A185,"PX_YEST_CLOSE",$A$1,$A$2)</f>
        <v>#NAME?</v>
      </c>
      <c r="H185" s="6">
        <v>15.404000282287598</v>
      </c>
      <c r="I185" s="6"/>
      <c r="J185" s="6"/>
      <c r="K185" s="7" t="s">
        <v>59</v>
      </c>
      <c r="L185" s="6">
        <v>0</v>
      </c>
      <c r="M185" s="6" t="e">
        <f ca="1">_xll.BDP($A185,"PX_LAST",$A$1,$A$2)</f>
        <v>#NAME?</v>
      </c>
      <c r="N185" s="6">
        <v>15104020</v>
      </c>
      <c r="O185" s="6" t="e">
        <f ca="1">_xll.BDP($A185,"CHG_NET_YTD",$A$1,$A$2)</f>
        <v>#NAME?</v>
      </c>
      <c r="P185" s="6">
        <v>1.4018745422363281</v>
      </c>
      <c r="Q185" s="6" t="e">
        <f ca="1">_xll.BDP($A185,"EQY_DVD_YLD_IND",$A$1,$A$2)</f>
        <v>#NAME?</v>
      </c>
      <c r="R185" s="9" t="e">
        <f ca="1">_xll.BDH(A185,"px_last","11/3/23","11/3/23")</f>
        <v>#NAME?</v>
      </c>
    </row>
    <row r="186" spans="1:18" s="4" customFormat="1" ht="14.5">
      <c r="A186" s="7" t="s">
        <v>399</v>
      </c>
      <c r="B186" s="7" t="s">
        <v>400</v>
      </c>
      <c r="C186" s="7" t="s">
        <v>316</v>
      </c>
      <c r="D186" s="6">
        <v>11</v>
      </c>
      <c r="E186" s="6">
        <v>0</v>
      </c>
      <c r="F186" s="6">
        <v>0</v>
      </c>
      <c r="G186" s="6" t="e">
        <f ca="1">_xll.BDP($A186,"PX_YEST_CLOSE",$A$1,$A$2)</f>
        <v>#NAME?</v>
      </c>
      <c r="H186" s="6">
        <v>5.3889999389648438</v>
      </c>
      <c r="I186" s="6"/>
      <c r="J186" s="6">
        <v>0</v>
      </c>
      <c r="K186" s="7" t="s">
        <v>59</v>
      </c>
      <c r="L186" s="6">
        <v>0</v>
      </c>
      <c r="M186" s="6" t="e">
        <f ca="1">_xll.BDP($A186,"PX_LAST",$A$1,$A$2)</f>
        <v>#NAME?</v>
      </c>
      <c r="N186" s="6">
        <v>15104030</v>
      </c>
      <c r="O186" s="6" t="e">
        <f ca="1">_xll.BDP($A186,"CHG_NET_YTD",$A$1,$A$2)</f>
        <v>#NAME?</v>
      </c>
      <c r="P186" s="6">
        <v>-19.428573608398438</v>
      </c>
      <c r="Q186" s="6" t="e">
        <f ca="1">_xll.BDP($A186,"EQY_DVD_YLD_IND",$A$1,$A$2)</f>
        <v>#NAME?</v>
      </c>
      <c r="R186" s="9" t="e">
        <f ca="1">_xll.BDH(A186,"px_last","11/3/23","11/3/23")</f>
        <v>#NAME?</v>
      </c>
    </row>
    <row r="187" spans="1:18" s="4" customFormat="1" ht="14.5">
      <c r="A187" s="7" t="s">
        <v>401</v>
      </c>
      <c r="B187" s="7" t="s">
        <v>402</v>
      </c>
      <c r="C187" s="7" t="s">
        <v>316</v>
      </c>
      <c r="D187" s="6">
        <v>4</v>
      </c>
      <c r="E187" s="6">
        <v>7</v>
      </c>
      <c r="F187" s="6">
        <v>0</v>
      </c>
      <c r="G187" s="6" t="e">
        <f ca="1">_xll.BDP($A187,"PX_YEST_CLOSE",$A$1,$A$2)</f>
        <v>#NAME?</v>
      </c>
      <c r="H187" s="6">
        <v>26.181999206542969</v>
      </c>
      <c r="I187" s="6"/>
      <c r="J187" s="6">
        <v>0</v>
      </c>
      <c r="K187" s="7" t="s">
        <v>59</v>
      </c>
      <c r="L187" s="6">
        <v>0</v>
      </c>
      <c r="M187" s="6" t="e">
        <f ca="1">_xll.BDP($A187,"PX_LAST",$A$1,$A$2)</f>
        <v>#NAME?</v>
      </c>
      <c r="N187" s="6">
        <v>15104025</v>
      </c>
      <c r="O187" s="6" t="e">
        <f ca="1">_xll.BDP($A187,"CHG_NET_YTD",$A$1,$A$2)</f>
        <v>#NAME?</v>
      </c>
      <c r="P187" s="6">
        <v>-0.75106972455978405</v>
      </c>
      <c r="Q187" s="6" t="e">
        <f ca="1">_xll.BDP($A187,"EQY_DVD_YLD_IND",$A$1,$A$2)</f>
        <v>#NAME?</v>
      </c>
      <c r="R187" s="9" t="e">
        <f ca="1">_xll.BDH(A187,"px_last","11/3/23","11/3/23")</f>
        <v>#NAME?</v>
      </c>
    </row>
    <row r="188" spans="1:18" s="4" customFormat="1" ht="14.5">
      <c r="A188" s="7" t="s">
        <v>403</v>
      </c>
      <c r="B188" s="7" t="s">
        <v>404</v>
      </c>
      <c r="C188" s="7" t="s">
        <v>316</v>
      </c>
      <c r="D188" s="6">
        <v>2</v>
      </c>
      <c r="E188" s="6">
        <v>5</v>
      </c>
      <c r="F188" s="6">
        <v>0</v>
      </c>
      <c r="G188" s="6" t="e">
        <f ca="1">_xll.BDP($A188,"PX_YEST_CLOSE",$A$1,$A$2)</f>
        <v>#NAME?</v>
      </c>
      <c r="H188" s="6">
        <v>44.070999145507813</v>
      </c>
      <c r="I188" s="6">
        <v>4.3557167053222656</v>
      </c>
      <c r="J188" s="6">
        <v>4.2740001678466797</v>
      </c>
      <c r="K188" s="7" t="s">
        <v>25</v>
      </c>
      <c r="L188" s="6">
        <v>0.41999998688697804</v>
      </c>
      <c r="M188" s="6" t="e">
        <f ca="1">_xll.BDP($A188,"PX_LAST",$A$1,$A$2)</f>
        <v>#NAME?</v>
      </c>
      <c r="N188" s="6">
        <v>15104050</v>
      </c>
      <c r="O188" s="6" t="e">
        <f ca="1">_xll.BDP($A188,"CHG_NET_YTD",$A$1,$A$2)</f>
        <v>#NAME?</v>
      </c>
      <c r="P188" s="6">
        <v>-12.914881706237793</v>
      </c>
      <c r="Q188" s="6" t="e">
        <f ca="1">_xll.BDP($A188,"EQY_DVD_YLD_IND",$A$1,$A$2)</f>
        <v>#NAME?</v>
      </c>
      <c r="R188" s="9" t="e">
        <f ca="1">_xll.BDH(A188,"px_last","11/3/23","11/3/23")</f>
        <v>#NAME?</v>
      </c>
    </row>
    <row r="189" spans="1:18" s="4" customFormat="1" ht="14.5">
      <c r="A189" s="7" t="s">
        <v>405</v>
      </c>
      <c r="B189" s="7" t="s">
        <v>406</v>
      </c>
      <c r="C189" s="7" t="s">
        <v>316</v>
      </c>
      <c r="D189" s="6">
        <v>16</v>
      </c>
      <c r="E189" s="6">
        <v>6</v>
      </c>
      <c r="F189" s="6">
        <v>2</v>
      </c>
      <c r="G189" s="6" t="e">
        <f ca="1">_xll.BDP($A189,"PX_YEST_CLOSE",$A$1,$A$2)</f>
        <v>#NAME?</v>
      </c>
      <c r="H189" s="6">
        <v>101.39499664306641</v>
      </c>
      <c r="I189" s="6">
        <v>3.7722594738006592</v>
      </c>
      <c r="J189" s="6">
        <v>3.7720000743865971</v>
      </c>
      <c r="K189" s="7" t="s">
        <v>25</v>
      </c>
      <c r="L189" s="6">
        <v>0.71084656162738802</v>
      </c>
      <c r="M189" s="6" t="e">
        <f ca="1">_xll.BDP($A189,"PX_LAST",$A$1,$A$2)</f>
        <v>#NAME?</v>
      </c>
      <c r="N189" s="6">
        <v>15101030</v>
      </c>
      <c r="O189" s="6" t="e">
        <f ca="1">_xll.BDP($A189,"CHG_NET_YTD",$A$1,$A$2)</f>
        <v>#NAME?</v>
      </c>
      <c r="P189" s="6">
        <v>-22.235706329345703</v>
      </c>
      <c r="Q189" s="6" t="e">
        <f ca="1">_xll.BDP($A189,"EQY_DVD_YLD_IND",$A$1,$A$2)</f>
        <v>#NAME?</v>
      </c>
      <c r="R189" s="9" t="e">
        <f ca="1">_xll.BDH(A189,"px_last","11/3/23","11/3/23")</f>
        <v>#NAME?</v>
      </c>
    </row>
    <row r="190" spans="1:18" s="4" customFormat="1" ht="14.5">
      <c r="A190" s="7" t="s">
        <v>407</v>
      </c>
      <c r="B190" s="7" t="s">
        <v>408</v>
      </c>
      <c r="C190" s="7" t="s">
        <v>316</v>
      </c>
      <c r="D190" s="6">
        <v>13</v>
      </c>
      <c r="E190" s="6">
        <v>0</v>
      </c>
      <c r="F190" s="6">
        <v>0</v>
      </c>
      <c r="G190" s="6" t="e">
        <f ca="1">_xll.BDP($A190,"PX_YEST_CLOSE",$A$1,$A$2)</f>
        <v>#NAME?</v>
      </c>
      <c r="H190" s="6">
        <v>30.773000717163086</v>
      </c>
      <c r="I190" s="6"/>
      <c r="J190" s="6">
        <v>0</v>
      </c>
      <c r="K190" s="7" t="s">
        <v>59</v>
      </c>
      <c r="L190" s="6">
        <v>0</v>
      </c>
      <c r="M190" s="6" t="e">
        <f ca="1">_xll.BDP($A190,"PX_LAST",$A$1,$A$2)</f>
        <v>#NAME?</v>
      </c>
      <c r="N190" s="6">
        <v>15104020</v>
      </c>
      <c r="O190" s="6" t="e">
        <f ca="1">_xll.BDP($A190,"CHG_NET_YTD",$A$1,$A$2)</f>
        <v>#NAME?</v>
      </c>
      <c r="P190" s="6">
        <v>-17.039583206176758</v>
      </c>
      <c r="Q190" s="6" t="e">
        <f ca="1">_xll.BDP($A190,"EQY_DVD_YLD_IND",$A$1,$A$2)</f>
        <v>#NAME?</v>
      </c>
      <c r="R190" s="9" t="e">
        <f ca="1">_xll.BDH(A190,"px_last","11/3/23","11/3/23")</f>
        <v>#NAME?</v>
      </c>
    </row>
    <row r="191" spans="1:18" s="4" customFormat="1" ht="14.5">
      <c r="A191" s="7" t="s">
        <v>409</v>
      </c>
      <c r="B191" s="7" t="s">
        <v>410</v>
      </c>
      <c r="C191" s="7" t="s">
        <v>316</v>
      </c>
      <c r="D191" s="6">
        <v>8</v>
      </c>
      <c r="E191" s="6">
        <v>0</v>
      </c>
      <c r="F191" s="6">
        <v>0</v>
      </c>
      <c r="G191" s="6" t="e">
        <f ca="1">_xll.BDP($A191,"PX_YEST_CLOSE",$A$1,$A$2)</f>
        <v>#NAME?</v>
      </c>
      <c r="H191" s="6">
        <v>7.1069998741149902</v>
      </c>
      <c r="I191" s="6"/>
      <c r="J191" s="6">
        <v>0</v>
      </c>
      <c r="K191" s="7" t="s">
        <v>59</v>
      </c>
      <c r="L191" s="6">
        <v>0</v>
      </c>
      <c r="M191" s="6" t="e">
        <f ca="1">_xll.BDP($A191,"PX_LAST",$A$1,$A$2)</f>
        <v>#NAME?</v>
      </c>
      <c r="N191" s="6">
        <v>15104030</v>
      </c>
      <c r="O191" s="6" t="e">
        <f ca="1">_xll.BDP($A191,"CHG_NET_YTD",$A$1,$A$2)</f>
        <v>#NAME?</v>
      </c>
      <c r="P191" s="6">
        <v>-18.613138198852539</v>
      </c>
      <c r="Q191" s="6" t="e">
        <f ca="1">_xll.BDP($A191,"EQY_DVD_YLD_IND",$A$1,$A$2)</f>
        <v>#NAME?</v>
      </c>
      <c r="R191" s="9" t="e">
        <f ca="1">_xll.BDH(A191,"px_last","11/3/23","11/3/23")</f>
        <v>#NAME?</v>
      </c>
    </row>
    <row r="192" spans="1:18" s="4" customFormat="1" ht="14.5">
      <c r="A192" s="7" t="s">
        <v>411</v>
      </c>
      <c r="B192" s="7" t="s">
        <v>412</v>
      </c>
      <c r="C192" s="7" t="s">
        <v>316</v>
      </c>
      <c r="D192" s="6">
        <v>4</v>
      </c>
      <c r="E192" s="6">
        <v>0</v>
      </c>
      <c r="F192" s="6">
        <v>0</v>
      </c>
      <c r="G192" s="6" t="e">
        <f ca="1">_xll.BDP($A192,"PX_YEST_CLOSE",$A$1,$A$2)</f>
        <v>#NAME?</v>
      </c>
      <c r="H192" s="6">
        <v>12.875</v>
      </c>
      <c r="I192" s="6">
        <v>2.700493335723877</v>
      </c>
      <c r="J192" s="6">
        <v>0</v>
      </c>
      <c r="K192" s="7" t="s">
        <v>25</v>
      </c>
      <c r="L192" s="6">
        <v>0.20000000298023202</v>
      </c>
      <c r="M192" s="6" t="e">
        <f ca="1">_xll.BDP($A192,"PX_LAST",$A$1,$A$2)</f>
        <v>#NAME?</v>
      </c>
      <c r="N192" s="6">
        <v>15104050</v>
      </c>
      <c r="O192" s="6" t="e">
        <f ca="1">_xll.BDP($A192,"CHG_NET_YTD",$A$1,$A$2)</f>
        <v>#NAME?</v>
      </c>
      <c r="P192" s="6">
        <v>18.479530334472656</v>
      </c>
      <c r="Q192" s="6" t="e">
        <f ca="1">_xll.BDP($A192,"EQY_DVD_YLD_IND",$A$1,$A$2)</f>
        <v>#NAME?</v>
      </c>
      <c r="R192" s="9" t="e">
        <f ca="1">_xll.BDH(A192,"px_last","11/3/23","11/3/23")</f>
        <v>#NAME?</v>
      </c>
    </row>
    <row r="193" spans="1:18" s="4" customFormat="1" ht="14.5">
      <c r="A193" s="7" t="s">
        <v>413</v>
      </c>
      <c r="B193" s="7" t="s">
        <v>414</v>
      </c>
      <c r="C193" s="7" t="s">
        <v>316</v>
      </c>
      <c r="D193" s="6">
        <v>12</v>
      </c>
      <c r="E193" s="6">
        <v>0</v>
      </c>
      <c r="F193" s="6">
        <v>0</v>
      </c>
      <c r="G193" s="6" t="e">
        <f ca="1">_xll.BDP($A193,"PX_YEST_CLOSE",$A$1,$A$2)</f>
        <v>#NAME?</v>
      </c>
      <c r="H193" s="6">
        <v>7.8850002288818359</v>
      </c>
      <c r="I193" s="6"/>
      <c r="J193" s="6"/>
      <c r="K193" s="7" t="s">
        <v>59</v>
      </c>
      <c r="L193" s="6">
        <v>0</v>
      </c>
      <c r="M193" s="6" t="e">
        <f ca="1">_xll.BDP($A193,"PX_LAST",$A$1,$A$2)</f>
        <v>#NAME?</v>
      </c>
      <c r="N193" s="6">
        <v>15104025</v>
      </c>
      <c r="O193" s="6" t="e">
        <f ca="1">_xll.BDP($A193,"CHG_NET_YTD",$A$1,$A$2)</f>
        <v>#NAME?</v>
      </c>
      <c r="P193" s="6">
        <v>1.0121399164199829</v>
      </c>
      <c r="Q193" s="6" t="e">
        <f ca="1">_xll.BDP($A193,"EQY_DVD_YLD_IND",$A$1,$A$2)</f>
        <v>#NAME?</v>
      </c>
      <c r="R193" s="9" t="e">
        <f ca="1">_xll.BDH(A193,"px_last","11/3/23","11/3/23")</f>
        <v>#NAME?</v>
      </c>
    </row>
    <row r="194" spans="1:18" s="4" customFormat="1" ht="14.5">
      <c r="A194" s="7" t="s">
        <v>415</v>
      </c>
      <c r="B194" s="7" t="s">
        <v>416</v>
      </c>
      <c r="C194" s="7" t="s">
        <v>316</v>
      </c>
      <c r="D194" s="6">
        <v>15</v>
      </c>
      <c r="E194" s="6">
        <v>3</v>
      </c>
      <c r="F194" s="6">
        <v>0</v>
      </c>
      <c r="G194" s="6" t="e">
        <f ca="1">_xll.BDP($A194,"PX_YEST_CLOSE",$A$1,$A$2)</f>
        <v>#NAME?</v>
      </c>
      <c r="H194" s="6">
        <v>26.152999877929688</v>
      </c>
      <c r="I194" s="6"/>
      <c r="J194" s="6">
        <v>0</v>
      </c>
      <c r="K194" s="7" t="s">
        <v>59</v>
      </c>
      <c r="L194" s="6">
        <v>0</v>
      </c>
      <c r="M194" s="6" t="e">
        <f ca="1">_xll.BDP($A194,"PX_LAST",$A$1,$A$2)</f>
        <v>#NAME?</v>
      </c>
      <c r="N194" s="6">
        <v>15104020</v>
      </c>
      <c r="O194" s="6" t="e">
        <f ca="1">_xll.BDP($A194,"CHG_NET_YTD",$A$1,$A$2)</f>
        <v>#NAME?</v>
      </c>
      <c r="P194" s="6"/>
      <c r="Q194" s="6" t="e">
        <f ca="1">_xll.BDP($A194,"EQY_DVD_YLD_IND",$A$1,$A$2)</f>
        <v>#NAME?</v>
      </c>
      <c r="R194" s="9" t="e">
        <f ca="1">_xll.BDH(A194,"px_last","11/3/23","11/3/23")</f>
        <v>#NAME?</v>
      </c>
    </row>
    <row r="195" spans="1:18" s="4" customFormat="1" ht="14.5">
      <c r="A195" s="7" t="s">
        <v>417</v>
      </c>
      <c r="B195" s="7" t="s">
        <v>416</v>
      </c>
      <c r="C195" s="7" t="s">
        <v>316</v>
      </c>
      <c r="D195" s="6">
        <v>11</v>
      </c>
      <c r="E195" s="6">
        <v>2</v>
      </c>
      <c r="F195" s="6">
        <v>0</v>
      </c>
      <c r="G195" s="6" t="e">
        <f ca="1">_xll.BDP($A195,"PX_YEST_CLOSE",$A$1,$A$2)</f>
        <v>#NAME?</v>
      </c>
      <c r="H195" s="6">
        <v>23.312000274658203</v>
      </c>
      <c r="I195" s="6"/>
      <c r="J195" s="6">
        <v>0</v>
      </c>
      <c r="K195" s="7" t="s">
        <v>59</v>
      </c>
      <c r="L195" s="6"/>
      <c r="M195" s="6" t="e">
        <f ca="1">_xll.BDP($A195,"PX_LAST",$A$1,$A$2)</f>
        <v>#NAME?</v>
      </c>
      <c r="N195" s="6">
        <v>15104020</v>
      </c>
      <c r="O195" s="6" t="e">
        <f ca="1">_xll.BDP($A195,"CHG_NET_YTD",$A$1,$A$2)</f>
        <v>#NAME?</v>
      </c>
      <c r="P195" s="6"/>
      <c r="Q195" s="6" t="e">
        <f ca="1">_xll.BDP($A195,"EQY_DVD_YLD_IND",$A$1,$A$2)</f>
        <v>#NAME?</v>
      </c>
      <c r="R195" s="9" t="e">
        <f ca="1">_xll.BDH(A195,"px_last","11/3/23","11/3/23")</f>
        <v>#NAME?</v>
      </c>
    </row>
    <row r="196" spans="1:18" s="4" customFormat="1" ht="14.5">
      <c r="A196" s="7" t="s">
        <v>418</v>
      </c>
      <c r="B196" s="7" t="s">
        <v>419</v>
      </c>
      <c r="C196" s="7" t="s">
        <v>420</v>
      </c>
      <c r="D196" s="6">
        <v>3</v>
      </c>
      <c r="E196" s="6">
        <v>3</v>
      </c>
      <c r="F196" s="6">
        <v>0</v>
      </c>
      <c r="G196" s="6" t="e">
        <f ca="1">_xll.BDP($A196,"PX_YEST_CLOSE",$A$1,$A$2)</f>
        <v>#NAME?</v>
      </c>
      <c r="H196" s="6">
        <v>12.875</v>
      </c>
      <c r="I196" s="6">
        <v>6.4308681488037109</v>
      </c>
      <c r="J196" s="6">
        <v>6.5500001907348633</v>
      </c>
      <c r="K196" s="7" t="s">
        <v>92</v>
      </c>
      <c r="L196" s="6">
        <v>0.15000000596046401</v>
      </c>
      <c r="M196" s="6" t="e">
        <f ca="1">_xll.BDP($A196,"PX_LAST",$A$1,$A$2)</f>
        <v>#NAME?</v>
      </c>
      <c r="N196" s="6">
        <v>60101010</v>
      </c>
      <c r="O196" s="6" t="e">
        <f ca="1">_xll.BDP($A196,"CHG_NET_YTD",$A$1,$A$2)</f>
        <v>#NAME?</v>
      </c>
      <c r="P196" s="6">
        <v>-22.956232070922852</v>
      </c>
      <c r="Q196" s="6" t="e">
        <f ca="1">_xll.BDP($A196,"EQY_DVD_YLD_IND",$A$1,$A$2)</f>
        <v>#NAME?</v>
      </c>
      <c r="R196" s="9" t="e">
        <f ca="1">_xll.BDH(A196,"px_last","11/3/23","11/3/23")</f>
        <v>#NAME?</v>
      </c>
    </row>
    <row r="197" spans="1:18" s="4" customFormat="1" ht="14.5">
      <c r="A197" s="7" t="s">
        <v>421</v>
      </c>
      <c r="B197" s="7" t="s">
        <v>422</v>
      </c>
      <c r="C197" s="7" t="s">
        <v>420</v>
      </c>
      <c r="D197" s="6">
        <v>9</v>
      </c>
      <c r="E197" s="6">
        <v>2</v>
      </c>
      <c r="F197" s="6">
        <v>0</v>
      </c>
      <c r="G197" s="6" t="e">
        <f ca="1">_xll.BDP($A197,"PX_YEST_CLOSE",$A$1,$A$2)</f>
        <v>#NAME?</v>
      </c>
      <c r="H197" s="6">
        <v>74.726997375488281</v>
      </c>
      <c r="I197" s="6">
        <v>1.654411673545837</v>
      </c>
      <c r="J197" s="6">
        <v>1.6529999971389771</v>
      </c>
      <c r="K197" s="7" t="s">
        <v>92</v>
      </c>
      <c r="L197" s="6">
        <v>0.29300001263618503</v>
      </c>
      <c r="M197" s="6" t="e">
        <f ca="1">_xll.BDP($A197,"PX_LAST",$A$1,$A$2)</f>
        <v>#NAME?</v>
      </c>
      <c r="N197" s="6">
        <v>60106010</v>
      </c>
      <c r="O197" s="6" t="e">
        <f ca="1">_xll.BDP($A197,"CHG_NET_YTD",$A$1,$A$2)</f>
        <v>#NAME?</v>
      </c>
      <c r="P197" s="6">
        <v>43.071010589599609</v>
      </c>
      <c r="Q197" s="6" t="e">
        <f ca="1">_xll.BDP($A197,"EQY_DVD_YLD_IND",$A$1,$A$2)</f>
        <v>#NAME?</v>
      </c>
      <c r="R197" s="9" t="e">
        <f ca="1">_xll.BDH(A197,"px_last","11/3/23","11/3/23")</f>
        <v>#NAME?</v>
      </c>
    </row>
    <row r="198" spans="1:18" s="4" customFormat="1" ht="14.5">
      <c r="A198" s="7" t="s">
        <v>423</v>
      </c>
      <c r="B198" s="7" t="s">
        <v>424</v>
      </c>
      <c r="C198" s="7" t="s">
        <v>420</v>
      </c>
      <c r="D198" s="6">
        <v>12</v>
      </c>
      <c r="E198" s="6">
        <v>2</v>
      </c>
      <c r="F198" s="6">
        <v>0</v>
      </c>
      <c r="G198" s="6" t="e">
        <f ca="1">_xll.BDP($A198,"PX_YEST_CLOSE",$A$1,$A$2)</f>
        <v>#NAME?</v>
      </c>
      <c r="H198" s="6">
        <v>21.089000701904297</v>
      </c>
      <c r="I198" s="6">
        <v>4.0790209770202637</v>
      </c>
      <c r="J198" s="6">
        <v>4.2030000686645508</v>
      </c>
      <c r="K198" s="7" t="s">
        <v>92</v>
      </c>
      <c r="L198" s="6">
        <v>0.18000000715255701</v>
      </c>
      <c r="M198" s="6" t="e">
        <f ca="1">_xll.BDP($A198,"PX_LAST",$A$1,$A$2)</f>
        <v>#NAME?</v>
      </c>
      <c r="N198" s="6">
        <v>60106010</v>
      </c>
      <c r="O198" s="6" t="e">
        <f ca="1">_xll.BDP($A198,"CHG_NET_YTD",$A$1,$A$2)</f>
        <v>#NAME?</v>
      </c>
      <c r="P198" s="6">
        <v>5.8605847358703613</v>
      </c>
      <c r="Q198" s="6" t="e">
        <f ca="1">_xll.BDP($A198,"EQY_DVD_YLD_IND",$A$1,$A$2)</f>
        <v>#NAME?</v>
      </c>
      <c r="R198" s="9" t="e">
        <f ca="1">_xll.BDH(A198,"px_last","11/3/23","11/3/23")</f>
        <v>#NAME?</v>
      </c>
    </row>
    <row r="199" spans="1:18" s="4" customFormat="1" ht="14.5">
      <c r="A199" s="7" t="s">
        <v>425</v>
      </c>
      <c r="B199" s="7" t="s">
        <v>426</v>
      </c>
      <c r="C199" s="7" t="s">
        <v>420</v>
      </c>
      <c r="D199" s="6">
        <v>11</v>
      </c>
      <c r="E199" s="6">
        <v>0</v>
      </c>
      <c r="F199" s="6">
        <v>0</v>
      </c>
      <c r="G199" s="6" t="e">
        <f ca="1">_xll.BDP($A199,"PX_YEST_CLOSE",$A$1,$A$2)</f>
        <v>#NAME?</v>
      </c>
      <c r="H199" s="6">
        <v>90.5</v>
      </c>
      <c r="I199" s="6">
        <v>4.7071628570556641</v>
      </c>
      <c r="J199" s="6">
        <v>5.0310001373291016</v>
      </c>
      <c r="K199" s="7" t="s">
        <v>92</v>
      </c>
      <c r="L199" s="6">
        <v>0.80000001192092907</v>
      </c>
      <c r="M199" s="6" t="e">
        <f ca="1">_xll.BDP($A199,"PX_LAST",$A$1,$A$2)</f>
        <v>#NAME?</v>
      </c>
      <c r="N199" s="6">
        <v>60102510</v>
      </c>
      <c r="O199" s="6" t="e">
        <f ca="1">_xll.BDP($A199,"CHG_NET_YTD",$A$1,$A$2)</f>
        <v>#NAME?</v>
      </c>
      <c r="P199" s="6">
        <v>-1.5778864622116089</v>
      </c>
      <c r="Q199" s="6" t="e">
        <f ca="1">_xll.BDP($A199,"EQY_DVD_YLD_IND",$A$1,$A$2)</f>
        <v>#NAME?</v>
      </c>
      <c r="R199" s="9" t="e">
        <f ca="1">_xll.BDH(A199,"px_last","11/3/23","11/3/23")</f>
        <v>#NAME?</v>
      </c>
    </row>
    <row r="200" spans="1:18" s="4" customFormat="1" ht="14.5">
      <c r="A200" s="7" t="s">
        <v>427</v>
      </c>
      <c r="B200" s="7" t="s">
        <v>428</v>
      </c>
      <c r="C200" s="7" t="s">
        <v>420</v>
      </c>
      <c r="D200" s="6">
        <v>9</v>
      </c>
      <c r="E200" s="6">
        <v>2</v>
      </c>
      <c r="F200" s="6">
        <v>1</v>
      </c>
      <c r="G200" s="6" t="e">
        <f ca="1">_xll.BDP($A200,"PX_YEST_CLOSE",$A$1,$A$2)</f>
        <v>#NAME?</v>
      </c>
      <c r="H200" s="6">
        <v>14.22700023651123</v>
      </c>
      <c r="I200" s="6">
        <v>2.8662419319152832</v>
      </c>
      <c r="J200" s="6">
        <v>2.869999885559082</v>
      </c>
      <c r="K200" s="7" t="s">
        <v>92</v>
      </c>
      <c r="L200" s="6">
        <v>9.0000003576279006E-2</v>
      </c>
      <c r="M200" s="6" t="e">
        <f ca="1">_xll.BDP($A200,"PX_LAST",$A$1,$A$2)</f>
        <v>#NAME?</v>
      </c>
      <c r="N200" s="6">
        <v>60106010</v>
      </c>
      <c r="O200" s="6" t="e">
        <f ca="1">_xll.BDP($A200,"CHG_NET_YTD",$A$1,$A$2)</f>
        <v>#NAME?</v>
      </c>
      <c r="P200" s="6">
        <v>-1.8749982118606572</v>
      </c>
      <c r="Q200" s="6" t="e">
        <f ca="1">_xll.BDP($A200,"EQY_DVD_YLD_IND",$A$1,$A$2)</f>
        <v>#NAME?</v>
      </c>
      <c r="R200" s="9" t="e">
        <f ca="1">_xll.BDH(A200,"px_last","11/3/23","11/3/23")</f>
        <v>#NAME?</v>
      </c>
    </row>
    <row r="201" spans="1:18" s="4" customFormat="1" ht="14.5">
      <c r="A201" s="7" t="s">
        <v>429</v>
      </c>
      <c r="B201" s="7" t="s">
        <v>430</v>
      </c>
      <c r="C201" s="7" t="s">
        <v>420</v>
      </c>
      <c r="D201" s="6">
        <v>2</v>
      </c>
      <c r="E201" s="6">
        <v>5</v>
      </c>
      <c r="F201" s="6">
        <v>1</v>
      </c>
      <c r="G201" s="6" t="e">
        <f ca="1">_xll.BDP($A201,"PX_YEST_CLOSE",$A$1,$A$2)</f>
        <v>#NAME?</v>
      </c>
      <c r="H201" s="6">
        <v>27.562000274658203</v>
      </c>
      <c r="I201" s="6">
        <v>7.8258886337280273</v>
      </c>
      <c r="J201" s="6">
        <v>8.0469999313354492</v>
      </c>
      <c r="K201" s="7" t="s">
        <v>92</v>
      </c>
      <c r="L201" s="6">
        <v>0.46299999952316301</v>
      </c>
      <c r="M201" s="6" t="e">
        <f ca="1">_xll.BDP($A201,"PX_LAST",$A$1,$A$2)</f>
        <v>#NAME?</v>
      </c>
      <c r="N201" s="6">
        <v>60107010</v>
      </c>
      <c r="O201" s="6" t="e">
        <f ca="1">_xll.BDP($A201,"CHG_NET_YTD",$A$1,$A$2)</f>
        <v>#NAME?</v>
      </c>
      <c r="P201" s="6">
        <v>-11.725172996520996</v>
      </c>
      <c r="Q201" s="6" t="e">
        <f ca="1">_xll.BDP($A201,"EQY_DVD_YLD_IND",$A$1,$A$2)</f>
        <v>#NAME?</v>
      </c>
      <c r="R201" s="9" t="e">
        <f ca="1">_xll.BDH(A201,"px_last","11/3/23","11/3/23")</f>
        <v>#NAME?</v>
      </c>
    </row>
    <row r="202" spans="1:18" s="4" customFormat="1" ht="14.5">
      <c r="A202" s="7" t="s">
        <v>431</v>
      </c>
      <c r="B202" s="7" t="s">
        <v>432</v>
      </c>
      <c r="C202" s="7" t="s">
        <v>420</v>
      </c>
      <c r="D202" s="6">
        <v>10</v>
      </c>
      <c r="E202" s="6">
        <v>0</v>
      </c>
      <c r="F202" s="6">
        <v>0</v>
      </c>
      <c r="G202" s="6" t="e">
        <f ca="1">_xll.BDP($A202,"PX_YEST_CLOSE",$A$1,$A$2)</f>
        <v>#NAME?</v>
      </c>
      <c r="H202" s="6">
        <v>22.343999862670898</v>
      </c>
      <c r="I202" s="6">
        <v>5.8919806480407715</v>
      </c>
      <c r="J202" s="6">
        <v>5.9489998817443848</v>
      </c>
      <c r="K202" s="7" t="s">
        <v>92</v>
      </c>
      <c r="L202" s="6">
        <v>0.270000010728836</v>
      </c>
      <c r="M202" s="6" t="e">
        <f ca="1">_xll.BDP($A202,"PX_LAST",$A$1,$A$2)</f>
        <v>#NAME?</v>
      </c>
      <c r="N202" s="6">
        <v>60107010</v>
      </c>
      <c r="O202" s="6" t="e">
        <f ca="1">_xll.BDP($A202,"CHG_NET_YTD",$A$1,$A$2)</f>
        <v>#NAME?</v>
      </c>
      <c r="P202" s="6">
        <v>-13.251297950744629</v>
      </c>
      <c r="Q202" s="6" t="e">
        <f ca="1">_xll.BDP($A202,"EQY_DVD_YLD_IND",$A$1,$A$2)</f>
        <v>#NAME?</v>
      </c>
      <c r="R202" s="9" t="e">
        <f ca="1">_xll.BDH(A202,"px_last","11/3/23","11/3/23")</f>
        <v>#NAME?</v>
      </c>
    </row>
    <row r="203" spans="1:18" s="4" customFormat="1" ht="14.5">
      <c r="A203" s="7" t="s">
        <v>433</v>
      </c>
      <c r="B203" s="7" t="s">
        <v>434</v>
      </c>
      <c r="C203" s="7" t="s">
        <v>420</v>
      </c>
      <c r="D203" s="6">
        <v>9</v>
      </c>
      <c r="E203" s="6">
        <v>2</v>
      </c>
      <c r="F203" s="6">
        <v>0</v>
      </c>
      <c r="G203" s="6" t="e">
        <f ca="1">_xll.BDP($A203,"PX_YEST_CLOSE",$A$1,$A$2)</f>
        <v>#NAME?</v>
      </c>
      <c r="H203" s="6">
        <v>20.799999237060547</v>
      </c>
      <c r="I203" s="6">
        <v>10.146561622619629</v>
      </c>
      <c r="J203" s="6">
        <v>10.909999847412109</v>
      </c>
      <c r="K203" s="7" t="s">
        <v>92</v>
      </c>
      <c r="L203" s="6">
        <v>0.44999998807907104</v>
      </c>
      <c r="M203" s="6" t="e">
        <f ca="1">_xll.BDP($A203,"PX_LAST",$A$1,$A$2)</f>
        <v>#NAME?</v>
      </c>
      <c r="N203" s="6">
        <v>60104010</v>
      </c>
      <c r="O203" s="6" t="e">
        <f ca="1">_xll.BDP($A203,"CHG_NET_YTD",$A$1,$A$2)</f>
        <v>#NAME?</v>
      </c>
      <c r="P203" s="6">
        <v>-30.703126907348633</v>
      </c>
      <c r="Q203" s="6" t="e">
        <f ca="1">_xll.BDP($A203,"EQY_DVD_YLD_IND",$A$1,$A$2)</f>
        <v>#NAME?</v>
      </c>
      <c r="R203" s="9" t="e">
        <f ca="1">_xll.BDH(A203,"px_last","11/3/23","11/3/23")</f>
        <v>#NAME?</v>
      </c>
    </row>
    <row r="204" spans="1:18" s="4" customFormat="1" ht="14.5">
      <c r="A204" s="7" t="s">
        <v>435</v>
      </c>
      <c r="B204" s="7" t="s">
        <v>436</v>
      </c>
      <c r="C204" s="7" t="s">
        <v>420</v>
      </c>
      <c r="D204" s="6">
        <v>8</v>
      </c>
      <c r="E204" s="6">
        <v>1</v>
      </c>
      <c r="F204" s="6">
        <v>0</v>
      </c>
      <c r="G204" s="6" t="e">
        <f ca="1">_xll.BDP($A204,"PX_YEST_CLOSE",$A$1,$A$2)</f>
        <v>#NAME?</v>
      </c>
      <c r="H204" s="6">
        <v>157.99400329589844</v>
      </c>
      <c r="I204" s="6">
        <v>0.30278792977333102</v>
      </c>
      <c r="J204" s="6">
        <v>0.34790000319480902</v>
      </c>
      <c r="K204" s="7" t="s">
        <v>142</v>
      </c>
      <c r="L204" s="6">
        <v>0</v>
      </c>
      <c r="M204" s="6" t="e">
        <f ca="1">_xll.BDP($A204,"PX_LAST",$A$1,$A$2)</f>
        <v>#NAME?</v>
      </c>
      <c r="N204" s="6">
        <v>60201040</v>
      </c>
      <c r="O204" s="6" t="e">
        <f ca="1">_xll.BDP($A204,"CHG_NET_YTD",$A$1,$A$2)</f>
        <v>#NAME?</v>
      </c>
      <c r="P204" s="6">
        <v>5.5475168228149414</v>
      </c>
      <c r="Q204" s="6" t="e">
        <f ca="1">_xll.BDP($A204,"EQY_DVD_YLD_IND",$A$1,$A$2)</f>
        <v>#NAME?</v>
      </c>
      <c r="R204" s="9" t="e">
        <f ca="1">_xll.BDH(A204,"px_last","11/3/23","11/3/23")</f>
        <v>#NAME?</v>
      </c>
    </row>
    <row r="205" spans="1:18" s="4" customFormat="1" ht="14.5">
      <c r="A205" s="7" t="s">
        <v>437</v>
      </c>
      <c r="B205" s="7" t="s">
        <v>438</v>
      </c>
      <c r="C205" s="7" t="s">
        <v>420</v>
      </c>
      <c r="D205" s="6">
        <v>6</v>
      </c>
      <c r="E205" s="6">
        <v>2</v>
      </c>
      <c r="F205" s="6">
        <v>0</v>
      </c>
      <c r="G205" s="6" t="e">
        <f ca="1">_xll.BDP($A205,"PX_YEST_CLOSE",$A$1,$A$2)</f>
        <v>#NAME?</v>
      </c>
      <c r="H205" s="6">
        <v>5.7690000534057617</v>
      </c>
      <c r="I205" s="6">
        <v>0.24126581847667702</v>
      </c>
      <c r="J205" s="6">
        <v>0.26089999079704301</v>
      </c>
      <c r="K205" s="7" t="s">
        <v>25</v>
      </c>
      <c r="L205" s="6">
        <v>2.845000009984E-3</v>
      </c>
      <c r="M205" s="6" t="e">
        <f ca="1">_xll.BDP($A205,"PX_LAST",$A$1,$A$2)</f>
        <v>#NAME?</v>
      </c>
      <c r="N205" s="6">
        <v>60201020</v>
      </c>
      <c r="O205" s="6" t="e">
        <f ca="1">_xll.BDP($A205,"CHG_NET_YTD",$A$1,$A$2)</f>
        <v>#NAME?</v>
      </c>
      <c r="P205" s="6">
        <v>-21.262462615966797</v>
      </c>
      <c r="Q205" s="6" t="e">
        <f ca="1">_xll.BDP($A205,"EQY_DVD_YLD_IND",$A$1,$A$2)</f>
        <v>#NAME?</v>
      </c>
      <c r="R205" s="9" t="e">
        <f ca="1">_xll.BDH(A205,"px_last","11/3/23","11/3/23")</f>
        <v>#NAME?</v>
      </c>
    </row>
    <row r="206" spans="1:18" s="4" customFormat="1" ht="14.5">
      <c r="A206" s="7" t="s">
        <v>439</v>
      </c>
      <c r="B206" s="7" t="s">
        <v>440</v>
      </c>
      <c r="C206" s="7" t="s">
        <v>420</v>
      </c>
      <c r="D206" s="6">
        <v>11</v>
      </c>
      <c r="E206" s="6">
        <v>3</v>
      </c>
      <c r="F206" s="6">
        <v>0</v>
      </c>
      <c r="G206" s="6" t="e">
        <f ca="1">_xll.BDP($A206,"PX_YEST_CLOSE",$A$1,$A$2)</f>
        <v>#NAME?</v>
      </c>
      <c r="H206" s="6">
        <v>13.480999946594238</v>
      </c>
      <c r="I206" s="6">
        <v>3.1410841941833501</v>
      </c>
      <c r="J206" s="6">
        <v>3.523999929428101</v>
      </c>
      <c r="K206" s="7" t="s">
        <v>25</v>
      </c>
      <c r="L206" s="6">
        <v>7.7883468528161012E-2</v>
      </c>
      <c r="M206" s="6" t="e">
        <f ca="1">_xll.BDP($A206,"PX_LAST",$A$1,$A$2)</f>
        <v>#NAME?</v>
      </c>
      <c r="N206" s="6">
        <v>60201020</v>
      </c>
      <c r="O206" s="6" t="e">
        <f ca="1">_xll.BDP($A206,"CHG_NET_YTD",$A$1,$A$2)</f>
        <v>#NAME?</v>
      </c>
      <c r="P206" s="6">
        <v>-4.5976967811584473</v>
      </c>
      <c r="Q206" s="6" t="e">
        <f ca="1">_xll.BDP($A206,"EQY_DVD_YLD_IND",$A$1,$A$2)</f>
        <v>#NAME?</v>
      </c>
      <c r="R206" s="9" t="e">
        <f ca="1">_xll.BDH(A206,"px_last","11/3/23","11/3/23")</f>
        <v>#NAME?</v>
      </c>
    </row>
    <row r="207" spans="1:18" s="4" customFormat="1" ht="14.5">
      <c r="A207" s="7" t="s">
        <v>441</v>
      </c>
      <c r="B207" s="7" t="s">
        <v>442</v>
      </c>
      <c r="C207" s="7" t="s">
        <v>420</v>
      </c>
      <c r="D207" s="6">
        <v>1</v>
      </c>
      <c r="E207" s="6">
        <v>6</v>
      </c>
      <c r="F207" s="6">
        <v>0</v>
      </c>
      <c r="G207" s="6" t="e">
        <f ca="1">_xll.BDP($A207,"PX_YEST_CLOSE",$A$1,$A$2)</f>
        <v>#NAME?</v>
      </c>
      <c r="H207" s="6">
        <v>6.6069998741149902</v>
      </c>
      <c r="I207" s="6">
        <v>7.7419352531433114</v>
      </c>
      <c r="J207" s="6">
        <v>14.800000190734863</v>
      </c>
      <c r="K207" s="7" t="s">
        <v>92</v>
      </c>
      <c r="L207" s="6">
        <v>0.20000000298023202</v>
      </c>
      <c r="M207" s="6" t="e">
        <f ca="1">_xll.BDP($A207,"PX_LAST",$A$1,$A$2)</f>
        <v>#NAME?</v>
      </c>
      <c r="N207" s="6">
        <v>60105010</v>
      </c>
      <c r="O207" s="6" t="e">
        <f ca="1">_xll.BDP($A207,"CHG_NET_YTD",$A$1,$A$2)</f>
        <v>#NAME?</v>
      </c>
      <c r="P207" s="6">
        <v>-51.052631378173828</v>
      </c>
      <c r="Q207" s="6" t="e">
        <f ca="1">_xll.BDP($A207,"EQY_DVD_YLD_IND",$A$1,$A$2)</f>
        <v>#NAME?</v>
      </c>
      <c r="R207" s="9" t="e">
        <f ca="1">_xll.BDH(A207,"px_last","11/3/23","11/3/23")</f>
        <v>#NAME?</v>
      </c>
    </row>
    <row r="208" spans="1:18" s="4" customFormat="1" ht="14.5">
      <c r="A208" s="7" t="s">
        <v>443</v>
      </c>
      <c r="B208" s="7" t="s">
        <v>444</v>
      </c>
      <c r="C208" s="7" t="s">
        <v>420</v>
      </c>
      <c r="D208" s="6">
        <v>4</v>
      </c>
      <c r="E208" s="6">
        <v>3</v>
      </c>
      <c r="F208" s="6">
        <v>0</v>
      </c>
      <c r="G208" s="6" t="e">
        <f ca="1">_xll.BDP($A208,"PX_YEST_CLOSE",$A$1,$A$2)</f>
        <v>#NAME?</v>
      </c>
      <c r="H208" s="6">
        <v>14.75</v>
      </c>
      <c r="I208" s="6">
        <v>5.5886735916137704</v>
      </c>
      <c r="J208" s="6">
        <v>5.7300000190734863</v>
      </c>
      <c r="K208" s="7" t="s">
        <v>92</v>
      </c>
      <c r="L208" s="6">
        <v>0.187999993562698</v>
      </c>
      <c r="M208" s="6" t="e">
        <f ca="1">_xll.BDP($A208,"PX_LAST",$A$1,$A$2)</f>
        <v>#NAME?</v>
      </c>
      <c r="N208" s="6">
        <v>60107010</v>
      </c>
      <c r="O208" s="6" t="e">
        <f ca="1">_xll.BDP($A208,"CHG_NET_YTD",$A$1,$A$2)</f>
        <v>#NAME?</v>
      </c>
      <c r="P208" s="6">
        <v>-9.0785913467407227</v>
      </c>
      <c r="Q208" s="6" t="e">
        <f ca="1">_xll.BDP($A208,"EQY_DVD_YLD_IND",$A$1,$A$2)</f>
        <v>#NAME?</v>
      </c>
      <c r="R208" s="9" t="e">
        <f ca="1">_xll.BDH(A208,"px_last","11/3/23","11/3/23")</f>
        <v>#NAME?</v>
      </c>
    </row>
    <row r="209" spans="1:18" s="4" customFormat="1" ht="14.5">
      <c r="A209" s="7" t="s">
        <v>445</v>
      </c>
      <c r="B209" s="7" t="s">
        <v>446</v>
      </c>
      <c r="C209" s="7" t="s">
        <v>420</v>
      </c>
      <c r="D209" s="6">
        <v>1</v>
      </c>
      <c r="E209" s="6">
        <v>4</v>
      </c>
      <c r="F209" s="6">
        <v>0</v>
      </c>
      <c r="G209" s="6" t="e">
        <f ca="1">_xll.BDP($A209,"PX_YEST_CLOSE",$A$1,$A$2)</f>
        <v>#NAME?</v>
      </c>
      <c r="H209" s="6">
        <v>16.299999237060547</v>
      </c>
      <c r="I209" s="6">
        <v>6.4851984977722168</v>
      </c>
      <c r="J209" s="6">
        <v>6.4739999771118164</v>
      </c>
      <c r="K209" s="7" t="s">
        <v>92</v>
      </c>
      <c r="L209" s="6">
        <v>0.216999992728233</v>
      </c>
      <c r="M209" s="6" t="e">
        <f ca="1">_xll.BDP($A209,"PX_LAST",$A$1,$A$2)</f>
        <v>#NAME?</v>
      </c>
      <c r="N209" s="6">
        <v>60107010</v>
      </c>
      <c r="O209" s="6" t="e">
        <f ca="1">_xll.BDP($A209,"CHG_NET_YTD",$A$1,$A$2)</f>
        <v>#NAME?</v>
      </c>
      <c r="P209" s="6">
        <v>-11.160999298095703</v>
      </c>
      <c r="Q209" s="6" t="e">
        <f ca="1">_xll.BDP($A209,"EQY_DVD_YLD_IND",$A$1,$A$2)</f>
        <v>#NAME?</v>
      </c>
      <c r="R209" s="9" t="e">
        <f ca="1">_xll.BDH(A209,"px_last","11/3/23","11/3/23")</f>
        <v>#NAME?</v>
      </c>
    </row>
    <row r="210" spans="1:18" s="4" customFormat="1" ht="14.5">
      <c r="A210" s="7" t="s">
        <v>447</v>
      </c>
      <c r="B210" s="7" t="s">
        <v>448</v>
      </c>
      <c r="C210" s="7" t="s">
        <v>420</v>
      </c>
      <c r="D210" s="6">
        <v>7</v>
      </c>
      <c r="E210" s="6">
        <v>2</v>
      </c>
      <c r="F210" s="6">
        <v>0</v>
      </c>
      <c r="G210" s="6" t="e">
        <f ca="1">_xll.BDP($A210,"PX_YEST_CLOSE",$A$1,$A$2)</f>
        <v>#NAME?</v>
      </c>
      <c r="H210" s="6">
        <v>65.111000061035156</v>
      </c>
      <c r="I210" s="6">
        <v>1.2111425399780269</v>
      </c>
      <c r="J210" s="6">
        <v>1.26800000667572</v>
      </c>
      <c r="K210" s="7" t="s">
        <v>25</v>
      </c>
      <c r="L210" s="6">
        <v>0.15000000596046401</v>
      </c>
      <c r="M210" s="6" t="e">
        <f ca="1">_xll.BDP($A210,"PX_LAST",$A$1,$A$2)</f>
        <v>#NAME?</v>
      </c>
      <c r="N210" s="6">
        <v>60201040</v>
      </c>
      <c r="O210" s="6" t="e">
        <f ca="1">_xll.BDP($A210,"CHG_NET_YTD",$A$1,$A$2)</f>
        <v>#NAME?</v>
      </c>
      <c r="P210" s="6">
        <v>-8.3271646499633789</v>
      </c>
      <c r="Q210" s="6" t="e">
        <f ca="1">_xll.BDP($A210,"EQY_DVD_YLD_IND",$A$1,$A$2)</f>
        <v>#NAME?</v>
      </c>
      <c r="R210" s="9" t="e">
        <f ca="1">_xll.BDH(A210,"px_last","11/3/23","11/3/23")</f>
        <v>#NAME?</v>
      </c>
    </row>
    <row r="211" spans="1:18" s="4" customFormat="1" ht="14.5">
      <c r="A211" s="7" t="s">
        <v>449</v>
      </c>
      <c r="B211" s="7" t="s">
        <v>450</v>
      </c>
      <c r="C211" s="7" t="s">
        <v>420</v>
      </c>
      <c r="D211" s="6">
        <v>5</v>
      </c>
      <c r="E211" s="6">
        <v>2</v>
      </c>
      <c r="F211" s="6">
        <v>0</v>
      </c>
      <c r="G211" s="6" t="e">
        <f ca="1">_xll.BDP($A211,"PX_YEST_CLOSE",$A$1,$A$2)</f>
        <v>#NAME?</v>
      </c>
      <c r="H211" s="6">
        <v>15.678999900817871</v>
      </c>
      <c r="I211" s="6">
        <v>6.5252199172973633</v>
      </c>
      <c r="J211" s="6">
        <v>6.7069997787475586</v>
      </c>
      <c r="K211" s="7" t="s">
        <v>92</v>
      </c>
      <c r="L211" s="6">
        <v>0.21999999880790702</v>
      </c>
      <c r="M211" s="6" t="e">
        <f ca="1">_xll.BDP($A211,"PX_LAST",$A$1,$A$2)</f>
        <v>#NAME?</v>
      </c>
      <c r="N211" s="6">
        <v>60107010</v>
      </c>
      <c r="O211" s="6" t="e">
        <f ca="1">_xll.BDP($A211,"CHG_NET_YTD",$A$1,$A$2)</f>
        <v>#NAME?</v>
      </c>
      <c r="P211" s="6">
        <v>-13.99747371673584</v>
      </c>
      <c r="Q211" s="6" t="e">
        <f ca="1">_xll.BDP($A211,"EQY_DVD_YLD_IND",$A$1,$A$2)</f>
        <v>#NAME?</v>
      </c>
      <c r="R211" s="9" t="e">
        <f ca="1">_xll.BDH(A211,"px_last","11/3/23","11/3/23")</f>
        <v>#NAME?</v>
      </c>
    </row>
    <row r="212" spans="1:18" s="4" customFormat="1" ht="14.5">
      <c r="A212" s="7" t="s">
        <v>451</v>
      </c>
      <c r="B212" s="7" t="s">
        <v>452</v>
      </c>
      <c r="C212" s="7" t="s">
        <v>420</v>
      </c>
      <c r="D212" s="6">
        <v>6</v>
      </c>
      <c r="E212" s="6">
        <v>1</v>
      </c>
      <c r="F212" s="6">
        <v>0</v>
      </c>
      <c r="G212" s="6" t="e">
        <f ca="1">_xll.BDP($A212,"PX_YEST_CLOSE",$A$1,$A$2)</f>
        <v>#NAME?</v>
      </c>
      <c r="H212" s="6">
        <v>228.80900573730469</v>
      </c>
      <c r="I212" s="6">
        <v>0.60416662693023704</v>
      </c>
      <c r="J212" s="6">
        <v>0.61260002851486206</v>
      </c>
      <c r="K212" s="7" t="s">
        <v>25</v>
      </c>
      <c r="L212" s="6">
        <v>0.301774492005706</v>
      </c>
      <c r="M212" s="6" t="e">
        <f ca="1">_xll.BDP($A212,"PX_LAST",$A$1,$A$2)</f>
        <v>#NAME?</v>
      </c>
      <c r="N212" s="6">
        <v>60201040</v>
      </c>
      <c r="O212" s="6" t="e">
        <f ca="1">_xll.BDP($A212,"CHG_NET_YTD",$A$1,$A$2)</f>
        <v>#NAME?</v>
      </c>
      <c r="P212" s="6">
        <v>21.150718688964844</v>
      </c>
      <c r="Q212" s="6" t="e">
        <f ca="1">_xll.BDP($A212,"EQY_DVD_YLD_IND",$A$1,$A$2)</f>
        <v>#NAME?</v>
      </c>
      <c r="R212" s="9" t="e">
        <f ca="1">_xll.BDH(A212,"px_last","11/3/23","11/3/23")</f>
        <v>#NAME?</v>
      </c>
    </row>
    <row r="213" spans="1:18" s="4" customFormat="1" ht="14.5">
      <c r="A213" s="7" t="s">
        <v>453</v>
      </c>
      <c r="B213" s="7" t="s">
        <v>454</v>
      </c>
      <c r="C213" s="7" t="s">
        <v>420</v>
      </c>
      <c r="D213" s="6">
        <v>7</v>
      </c>
      <c r="E213" s="6">
        <v>2</v>
      </c>
      <c r="F213" s="6">
        <v>0</v>
      </c>
      <c r="G213" s="6" t="e">
        <f ca="1">_xll.BDP($A213,"PX_YEST_CLOSE",$A$1,$A$2)</f>
        <v>#NAME?</v>
      </c>
      <c r="H213" s="6">
        <v>16.187999725341797</v>
      </c>
      <c r="I213" s="6">
        <v>6.0167131423950204</v>
      </c>
      <c r="J213" s="6">
        <v>6.125</v>
      </c>
      <c r="K213" s="7" t="s">
        <v>92</v>
      </c>
      <c r="L213" s="6">
        <v>0.21600000560283703</v>
      </c>
      <c r="M213" s="6" t="e">
        <f ca="1">_xll.BDP($A213,"PX_LAST",$A$1,$A$2)</f>
        <v>#NAME?</v>
      </c>
      <c r="N213" s="6">
        <v>60107010</v>
      </c>
      <c r="O213" s="6" t="e">
        <f ca="1">_xll.BDP($A213,"CHG_NET_YTD",$A$1,$A$2)</f>
        <v>#NAME?</v>
      </c>
      <c r="P213" s="6">
        <v>-14.574657440185547</v>
      </c>
      <c r="Q213" s="6" t="e">
        <f ca="1">_xll.BDP($A213,"EQY_DVD_YLD_IND",$A$1,$A$2)</f>
        <v>#NAME?</v>
      </c>
      <c r="R213" s="9" t="e">
        <f ca="1">_xll.BDH(A213,"px_last","11/3/23","11/3/23")</f>
        <v>#NAME?</v>
      </c>
    </row>
    <row r="214" spans="1:18" s="4" customFormat="1" ht="14.5">
      <c r="A214" s="7" t="s">
        <v>455</v>
      </c>
      <c r="B214" s="7" t="s">
        <v>456</v>
      </c>
      <c r="C214" s="7" t="s">
        <v>420</v>
      </c>
      <c r="D214" s="6">
        <v>13</v>
      </c>
      <c r="E214" s="6">
        <v>1</v>
      </c>
      <c r="F214" s="6">
        <v>1</v>
      </c>
      <c r="G214" s="6" t="e">
        <f ca="1">_xll.BDP($A214,"PX_YEST_CLOSE",$A$1,$A$2)</f>
        <v>#NAME?</v>
      </c>
      <c r="H214" s="6">
        <v>55.632999420166016</v>
      </c>
      <c r="I214" s="6">
        <v>3.1695737838745122</v>
      </c>
      <c r="J214" s="6">
        <v>3.342000007629395</v>
      </c>
      <c r="K214" s="7" t="s">
        <v>92</v>
      </c>
      <c r="L214" s="6">
        <v>0.36300000548362704</v>
      </c>
      <c r="M214" s="6" t="e">
        <f ca="1">_xll.BDP($A214,"PX_LAST",$A$1,$A$2)</f>
        <v>#NAME?</v>
      </c>
      <c r="N214" s="6">
        <v>60106010</v>
      </c>
      <c r="O214" s="6" t="e">
        <f ca="1">_xll.BDP($A214,"CHG_NET_YTD",$A$1,$A$2)</f>
        <v>#NAME?</v>
      </c>
      <c r="P214" s="6">
        <v>7.1930637359619141</v>
      </c>
      <c r="Q214" s="6" t="e">
        <f ca="1">_xll.BDP($A214,"EQY_DVD_YLD_IND",$A$1,$A$2)</f>
        <v>#NAME?</v>
      </c>
      <c r="R214" s="9" t="e">
        <f ca="1">_xll.BDH(A214,"px_last","11/3/23","11/3/23")</f>
        <v>#NAME?</v>
      </c>
    </row>
    <row r="215" spans="1:18" s="4" customFormat="1" ht="14.5">
      <c r="A215" s="7" t="s">
        <v>457</v>
      </c>
      <c r="B215" s="7" t="s">
        <v>458</v>
      </c>
      <c r="C215" s="7" t="s">
        <v>420</v>
      </c>
      <c r="D215" s="6">
        <v>12</v>
      </c>
      <c r="E215" s="6">
        <v>0</v>
      </c>
      <c r="F215" s="6">
        <v>0</v>
      </c>
      <c r="G215" s="6" t="e">
        <f ca="1">_xll.BDP($A215,"PX_YEST_CLOSE",$A$1,$A$2)</f>
        <v>#NAME?</v>
      </c>
      <c r="H215" s="6">
        <v>16.399999618530273</v>
      </c>
      <c r="I215" s="6">
        <v>5.4812841415405273</v>
      </c>
      <c r="J215" s="6">
        <v>5.6409997940063477</v>
      </c>
      <c r="K215" s="7" t="s">
        <v>92</v>
      </c>
      <c r="L215" s="6">
        <v>0.17000000178813901</v>
      </c>
      <c r="M215" s="6" t="e">
        <f ca="1">_xll.BDP($A215,"PX_LAST",$A$1,$A$2)</f>
        <v>#NAME?</v>
      </c>
      <c r="N215" s="6">
        <v>60102510</v>
      </c>
      <c r="O215" s="6" t="e">
        <f ca="1">_xll.BDP($A215,"CHG_NET_YTD",$A$1,$A$2)</f>
        <v>#NAME?</v>
      </c>
      <c r="P215" s="6">
        <v>9.238673210144043</v>
      </c>
      <c r="Q215" s="6" t="e">
        <f ca="1">_xll.BDP($A215,"EQY_DVD_YLD_IND",$A$1,$A$2)</f>
        <v>#NAME?</v>
      </c>
      <c r="R215" s="9" t="e">
        <f ca="1">_xll.BDH(A215,"px_last","11/3/23","11/3/23")</f>
        <v>#NAME?</v>
      </c>
    </row>
    <row r="216" spans="1:18" s="4" customFormat="1" ht="14.5">
      <c r="A216" s="7" t="s">
        <v>459</v>
      </c>
      <c r="B216" s="7" t="s">
        <v>460</v>
      </c>
      <c r="C216" s="7" t="s">
        <v>420</v>
      </c>
      <c r="D216" s="6">
        <v>8</v>
      </c>
      <c r="E216" s="6">
        <v>1</v>
      </c>
      <c r="F216" s="6">
        <v>0</v>
      </c>
      <c r="G216" s="6" t="e">
        <f ca="1">_xll.BDP($A216,"PX_YEST_CLOSE",$A$1,$A$2)</f>
        <v>#NAME?</v>
      </c>
      <c r="H216" s="6">
        <v>16.527999877929688</v>
      </c>
      <c r="I216" s="6">
        <v>6.0264706611633301</v>
      </c>
      <c r="J216" s="6">
        <v>0</v>
      </c>
      <c r="K216" s="7" t="s">
        <v>92</v>
      </c>
      <c r="L216" s="6">
        <v>6.8300001323223003E-2</v>
      </c>
      <c r="M216" s="6" t="e">
        <f ca="1">_xll.BDP($A216,"PX_LAST",$A$1,$A$2)</f>
        <v>#NAME?</v>
      </c>
      <c r="N216" s="6">
        <v>60107010</v>
      </c>
      <c r="O216" s="6" t="e">
        <f ca="1">_xll.BDP($A216,"CHG_NET_YTD",$A$1,$A$2)</f>
        <v>#NAME?</v>
      </c>
      <c r="P216" s="6">
        <v>-7.1038246154785156</v>
      </c>
      <c r="Q216" s="6" t="e">
        <f ca="1">_xll.BDP($A216,"EQY_DVD_YLD_IND",$A$1,$A$2)</f>
        <v>#NAME?</v>
      </c>
      <c r="R216" s="9" t="e">
        <f ca="1">_xll.BDH(A216,"px_last","11/3/23","11/3/23")</f>
        <v>#NAME?</v>
      </c>
    </row>
    <row r="217" spans="1:18" s="4" customFormat="1" ht="14.5">
      <c r="A217" s="7" t="s">
        <v>461</v>
      </c>
      <c r="B217" s="7" t="s">
        <v>462</v>
      </c>
      <c r="C217" s="7" t="s">
        <v>463</v>
      </c>
      <c r="D217" s="6">
        <v>8</v>
      </c>
      <c r="E217" s="6">
        <v>7</v>
      </c>
      <c r="F217" s="6">
        <v>1</v>
      </c>
      <c r="G217" s="6" t="e">
        <f ca="1">_xll.BDP($A217,"PX_YEST_CLOSE",$A$1,$A$2)</f>
        <v>#NAME?</v>
      </c>
      <c r="H217" s="6">
        <v>56.416999816894531</v>
      </c>
      <c r="I217" s="6">
        <v>5.9199666976928711</v>
      </c>
      <c r="J217" s="6">
        <v>5.7690000534057617</v>
      </c>
      <c r="K217" s="7" t="s">
        <v>25</v>
      </c>
      <c r="L217" s="6">
        <v>0.6899999976158141</v>
      </c>
      <c r="M217" s="6" t="e">
        <f ca="1">_xll.BDP($A217,"PX_LAST",$A$1,$A$2)</f>
        <v>#NAME?</v>
      </c>
      <c r="N217" s="6">
        <v>55101010</v>
      </c>
      <c r="O217" s="6" t="e">
        <f ca="1">_xll.BDP($A217,"CHG_NET_YTD",$A$1,$A$2)</f>
        <v>#NAME?</v>
      </c>
      <c r="P217" s="6">
        <v>-6.3188414573669434</v>
      </c>
      <c r="Q217" s="6" t="e">
        <f ca="1">_xll.BDP($A217,"EQY_DVD_YLD_IND",$A$1,$A$2)</f>
        <v>#NAME?</v>
      </c>
      <c r="R217" s="9" t="e">
        <f ca="1">_xll.BDH(A217,"px_last","11/3/23","11/3/23")</f>
        <v>#NAME?</v>
      </c>
    </row>
    <row r="218" spans="1:18" s="4" customFormat="1" ht="14.5">
      <c r="A218" s="7" t="s">
        <v>464</v>
      </c>
      <c r="B218" s="7" t="s">
        <v>465</v>
      </c>
      <c r="C218" s="7" t="s">
        <v>463</v>
      </c>
      <c r="D218" s="6">
        <v>4</v>
      </c>
      <c r="E218" s="6">
        <v>9</v>
      </c>
      <c r="F218" s="6">
        <v>4</v>
      </c>
      <c r="G218" s="6" t="e">
        <f ca="1">_xll.BDP($A218,"PX_YEST_CLOSE",$A$1,$A$2)</f>
        <v>#NAME?</v>
      </c>
      <c r="H218" s="6">
        <v>56.472999572753906</v>
      </c>
      <c r="I218" s="6">
        <v>4.1512751579284668</v>
      </c>
      <c r="J218" s="6">
        <v>3.9860000610351563</v>
      </c>
      <c r="K218" s="7" t="s">
        <v>25</v>
      </c>
      <c r="L218" s="6">
        <v>0.5649999976158141</v>
      </c>
      <c r="M218" s="6" t="e">
        <f ca="1">_xll.BDP($A218,"PX_LAST",$A$1,$A$2)</f>
        <v>#NAME?</v>
      </c>
      <c r="N218" s="6">
        <v>55101010</v>
      </c>
      <c r="O218" s="6" t="e">
        <f ca="1">_xll.BDP($A218,"CHG_NET_YTD",$A$1,$A$2)</f>
        <v>#NAME?</v>
      </c>
      <c r="P218" s="6">
        <v>4.9280142784118652</v>
      </c>
      <c r="Q218" s="6" t="e">
        <f ca="1">_xll.BDP($A218,"EQY_DVD_YLD_IND",$A$1,$A$2)</f>
        <v>#NAME?</v>
      </c>
      <c r="R218" s="9" t="e">
        <f ca="1">_xll.BDH(A218,"px_last","11/3/23","11/3/23")</f>
        <v>#NAME?</v>
      </c>
    </row>
    <row r="219" spans="1:18" s="4" customFormat="1" ht="14.5">
      <c r="A219" s="7" t="s">
        <v>466</v>
      </c>
      <c r="B219" s="7" t="s">
        <v>467</v>
      </c>
      <c r="C219" s="7" t="s">
        <v>463</v>
      </c>
      <c r="D219" s="6">
        <v>9</v>
      </c>
      <c r="E219" s="6">
        <v>2</v>
      </c>
      <c r="F219" s="6">
        <v>0</v>
      </c>
      <c r="G219" s="6" t="e">
        <f ca="1">_xll.BDP($A219,"PX_YEST_CLOSE",$A$1,$A$2)</f>
        <v>#NAME?</v>
      </c>
      <c r="H219" s="6">
        <v>39</v>
      </c>
      <c r="I219" s="6">
        <v>2.2924625873565669</v>
      </c>
      <c r="J219" s="6">
        <v>2.3090000152587891</v>
      </c>
      <c r="K219" s="7" t="s">
        <v>25</v>
      </c>
      <c r="L219" s="6">
        <v>0.16500000655651101</v>
      </c>
      <c r="M219" s="6" t="e">
        <f ca="1">_xll.BDP($A219,"PX_LAST",$A$1,$A$2)</f>
        <v>#NAME?</v>
      </c>
      <c r="N219" s="6">
        <v>55105020</v>
      </c>
      <c r="O219" s="6" t="e">
        <f ca="1">_xll.BDP($A219,"CHG_NET_YTD",$A$1,$A$2)</f>
        <v>#NAME?</v>
      </c>
      <c r="P219" s="6">
        <v>-28.060968399047852</v>
      </c>
      <c r="Q219" s="6" t="e">
        <f ca="1">_xll.BDP($A219,"EQY_DVD_YLD_IND",$A$1,$A$2)</f>
        <v>#NAME?</v>
      </c>
      <c r="R219" s="9" t="e">
        <f ca="1">_xll.BDH(A219,"px_last","11/3/23","11/3/23")</f>
        <v>#NAME?</v>
      </c>
    </row>
    <row r="220" spans="1:18" s="4" customFormat="1" ht="14.5">
      <c r="A220" s="7" t="s">
        <v>468</v>
      </c>
      <c r="B220" s="7" t="s">
        <v>469</v>
      </c>
      <c r="C220" s="7" t="s">
        <v>463</v>
      </c>
      <c r="D220" s="6">
        <v>13</v>
      </c>
      <c r="E220" s="6">
        <v>0</v>
      </c>
      <c r="F220" s="6">
        <v>0</v>
      </c>
      <c r="G220" s="6" t="e">
        <f ca="1">_xll.BDP($A220,"PX_YEST_CLOSE",$A$1,$A$2)</f>
        <v>#NAME?</v>
      </c>
      <c r="H220" s="6">
        <v>32</v>
      </c>
      <c r="I220" s="6">
        <v>5.373936653137207</v>
      </c>
      <c r="J220" s="6">
        <v>5.560999870300293</v>
      </c>
      <c r="K220" s="7" t="s">
        <v>92</v>
      </c>
      <c r="L220" s="6">
        <v>0.30000001192092901</v>
      </c>
      <c r="M220" s="6" t="e">
        <f ca="1">_xll.BDP($A220,"PX_LAST",$A$1,$A$2)</f>
        <v>#NAME?</v>
      </c>
      <c r="N220" s="6">
        <v>55105020</v>
      </c>
      <c r="O220" s="6" t="e">
        <f ca="1">_xll.BDP($A220,"CHG_NET_YTD",$A$1,$A$2)</f>
        <v>#NAME?</v>
      </c>
      <c r="P220" s="6">
        <v>-39.859954833984375</v>
      </c>
      <c r="Q220" s="6" t="e">
        <f ca="1">_xll.BDP($A220,"EQY_DVD_YLD_IND",$A$1,$A$2)</f>
        <v>#NAME?</v>
      </c>
      <c r="R220" s="9" t="e">
        <f ca="1">_xll.BDH(A220,"px_last","11/3/23","11/3/23")</f>
        <v>#NAME?</v>
      </c>
    </row>
    <row r="221" spans="1:18" s="4" customFormat="1" ht="14.5">
      <c r="A221" s="7" t="s">
        <v>470</v>
      </c>
      <c r="B221" s="7" t="s">
        <v>471</v>
      </c>
      <c r="C221" s="7" t="s">
        <v>463</v>
      </c>
      <c r="D221" s="6">
        <v>5</v>
      </c>
      <c r="E221" s="6">
        <v>2</v>
      </c>
      <c r="F221" s="6">
        <v>0</v>
      </c>
      <c r="G221" s="6" t="e">
        <f ca="1">_xll.BDP($A221,"PX_YEST_CLOSE",$A$1,$A$2)</f>
        <v>#NAME?</v>
      </c>
      <c r="H221" s="6">
        <v>45.5</v>
      </c>
      <c r="I221" s="6">
        <v>4.9957981109619141</v>
      </c>
      <c r="J221" s="6">
        <v>5.0339999198913574</v>
      </c>
      <c r="K221" s="7" t="s">
        <v>25</v>
      </c>
      <c r="L221" s="6">
        <v>0.47560000419616705</v>
      </c>
      <c r="M221" s="6" t="e">
        <f ca="1">_xll.BDP($A221,"PX_LAST",$A$1,$A$2)</f>
        <v>#NAME?</v>
      </c>
      <c r="N221" s="6">
        <v>55103010</v>
      </c>
      <c r="O221" s="6" t="e">
        <f ca="1">_xll.BDP($A221,"CHG_NET_YTD",$A$1,$A$2)</f>
        <v>#NAME?</v>
      </c>
      <c r="P221" s="6">
        <v>-10.146293640136719</v>
      </c>
      <c r="Q221" s="6" t="e">
        <f ca="1">_xll.BDP($A221,"EQY_DVD_YLD_IND",$A$1,$A$2)</f>
        <v>#NAME?</v>
      </c>
      <c r="R221" s="9" t="e">
        <f ca="1">_xll.BDH(A221,"px_last","11/3/23","11/3/23")</f>
        <v>#NAME?</v>
      </c>
    </row>
    <row r="222" spans="1:18" s="4" customFormat="1" ht="14.5">
      <c r="A222" s="7" t="s">
        <v>472</v>
      </c>
      <c r="B222" s="7" t="s">
        <v>473</v>
      </c>
      <c r="C222" s="7" t="s">
        <v>463</v>
      </c>
      <c r="D222" s="6">
        <v>9</v>
      </c>
      <c r="E222" s="6">
        <v>2</v>
      </c>
      <c r="F222" s="6">
        <v>0</v>
      </c>
      <c r="G222" s="6" t="e">
        <f ca="1">_xll.BDP($A222,"PX_YEST_CLOSE",$A$1,$A$2)</f>
        <v>#NAME?</v>
      </c>
      <c r="H222" s="6">
        <v>15.571999549865723</v>
      </c>
      <c r="I222" s="6">
        <v>2.0427110195159912</v>
      </c>
      <c r="J222" s="6">
        <v>2.0520000457763672</v>
      </c>
      <c r="K222" s="7" t="s">
        <v>25</v>
      </c>
      <c r="L222" s="6">
        <v>5.4999999701977005E-2</v>
      </c>
      <c r="M222" s="6" t="e">
        <f ca="1">_xll.BDP($A222,"PX_LAST",$A$1,$A$2)</f>
        <v>#NAME?</v>
      </c>
      <c r="N222" s="6">
        <v>55105010</v>
      </c>
      <c r="O222" s="6" t="e">
        <f ca="1">_xll.BDP($A222,"CHG_NET_YTD",$A$1,$A$2)</f>
        <v>#NAME?</v>
      </c>
      <c r="P222" s="6">
        <v>-11.065229415893555</v>
      </c>
      <c r="Q222" s="6" t="e">
        <f ca="1">_xll.BDP($A222,"EQY_DVD_YLD_IND",$A$1,$A$2)</f>
        <v>#NAME?</v>
      </c>
      <c r="R222" s="9" t="e">
        <f ca="1">_xll.BDH(A222,"px_last","11/3/23","11/3/23")</f>
        <v>#NAME?</v>
      </c>
    </row>
    <row r="223" spans="1:18" s="4" customFormat="1" ht="14.5">
      <c r="A223" s="7" t="s">
        <v>474</v>
      </c>
      <c r="B223" s="7" t="s">
        <v>475</v>
      </c>
      <c r="C223" s="7" t="s">
        <v>463</v>
      </c>
      <c r="D223" s="6">
        <v>10</v>
      </c>
      <c r="E223" s="6">
        <v>4</v>
      </c>
      <c r="F223" s="6">
        <v>0</v>
      </c>
      <c r="G223" s="6" t="e">
        <f ca="1">_xll.BDP($A223,"PX_YEST_CLOSE",$A$1,$A$2)</f>
        <v>#NAME?</v>
      </c>
      <c r="H223" s="6">
        <v>42.791000366210938</v>
      </c>
      <c r="I223" s="6">
        <v>5.8601393699645996</v>
      </c>
      <c r="J223" s="6">
        <v>5.7789998054504395</v>
      </c>
      <c r="K223" s="7" t="s">
        <v>25</v>
      </c>
      <c r="L223" s="6">
        <v>0.45655828172537005</v>
      </c>
      <c r="M223" s="6" t="e">
        <f ca="1">_xll.BDP($A223,"PX_LAST",$A$1,$A$2)</f>
        <v>#NAME?</v>
      </c>
      <c r="N223" s="6">
        <v>55105020</v>
      </c>
      <c r="O223" s="6" t="e">
        <f ca="1">_xll.BDP($A223,"CHG_NET_YTD",$A$1,$A$2)</f>
        <v>#NAME?</v>
      </c>
      <c r="P223" s="6">
        <v>-8.0805091857910156</v>
      </c>
      <c r="Q223" s="6" t="e">
        <f ca="1">_xll.BDP($A223,"EQY_DVD_YLD_IND",$A$1,$A$2)</f>
        <v>#NAME?</v>
      </c>
      <c r="R223" s="9" t="e">
        <f ca="1">_xll.BDH(A223,"px_last","11/3/23","11/3/23")</f>
        <v>#NAME?</v>
      </c>
    </row>
    <row r="224" spans="1:18" s="4" customFormat="1" ht="14.5">
      <c r="A224" s="7" t="s">
        <v>476</v>
      </c>
      <c r="B224" s="7" t="s">
        <v>477</v>
      </c>
      <c r="C224" s="7" t="s">
        <v>463</v>
      </c>
      <c r="D224" s="6">
        <v>3</v>
      </c>
      <c r="E224" s="6">
        <v>9</v>
      </c>
      <c r="F224" s="6">
        <v>1</v>
      </c>
      <c r="G224" s="6" t="e">
        <f ca="1">_xll.BDP($A224,"PX_YEST_CLOSE",$A$1,$A$2)</f>
        <v>#NAME?</v>
      </c>
      <c r="H224" s="6">
        <v>10.211000442504883</v>
      </c>
      <c r="I224" s="6">
        <v>7.4635848999023438</v>
      </c>
      <c r="J224" s="6">
        <v>7.9000000953674316</v>
      </c>
      <c r="K224" s="7" t="s">
        <v>25</v>
      </c>
      <c r="L224" s="6">
        <v>0.14569579819459202</v>
      </c>
      <c r="M224" s="6" t="e">
        <f ca="1">_xll.BDP($A224,"PX_LAST",$A$1,$A$2)</f>
        <v>#NAME?</v>
      </c>
      <c r="N224" s="6">
        <v>55103010</v>
      </c>
      <c r="O224" s="6" t="e">
        <f ca="1">_xll.BDP($A224,"CHG_NET_YTD",$A$1,$A$2)</f>
        <v>#NAME?</v>
      </c>
      <c r="P224" s="6">
        <v>-11.386693954467773</v>
      </c>
      <c r="Q224" s="6" t="e">
        <f ca="1">_xll.BDP($A224,"EQY_DVD_YLD_IND",$A$1,$A$2)</f>
        <v>#NAME?</v>
      </c>
      <c r="R224" s="9" t="e">
        <f ca="1">_xll.BDH(A224,"px_last","11/3/23","11/3/23")</f>
        <v>#NAME?</v>
      </c>
    </row>
    <row r="225" spans="1:18" s="4" customFormat="1" ht="14.5">
      <c r="A225" s="7" t="s">
        <v>478</v>
      </c>
      <c r="B225" s="7" t="s">
        <v>479</v>
      </c>
      <c r="C225" s="7" t="s">
        <v>463</v>
      </c>
      <c r="D225" s="6">
        <v>11</v>
      </c>
      <c r="E225" s="6">
        <v>1</v>
      </c>
      <c r="F225" s="6">
        <v>0</v>
      </c>
      <c r="G225" s="6" t="e">
        <f ca="1">_xll.BDP($A225,"PX_YEST_CLOSE",$A$1,$A$2)</f>
        <v>#NAME?</v>
      </c>
      <c r="H225" s="6">
        <v>32.099998474121094</v>
      </c>
      <c r="I225" s="6">
        <v>4.1025643348693848</v>
      </c>
      <c r="J225" s="6">
        <v>4.1599998474121094</v>
      </c>
      <c r="K225" s="7" t="s">
        <v>25</v>
      </c>
      <c r="L225" s="6">
        <v>0.28000000119209301</v>
      </c>
      <c r="M225" s="6" t="e">
        <f ca="1">_xll.BDP($A225,"PX_LAST",$A$1,$A$2)</f>
        <v>#NAME?</v>
      </c>
      <c r="N225" s="6">
        <v>55102010</v>
      </c>
      <c r="O225" s="6" t="e">
        <f ca="1">_xll.BDP($A225,"CHG_NET_YTD",$A$1,$A$2)</f>
        <v>#NAME?</v>
      </c>
      <c r="P225" s="6">
        <v>16.766468048095703</v>
      </c>
      <c r="Q225" s="6" t="e">
        <f ca="1">_xll.BDP($A225,"EQY_DVD_YLD_IND",$A$1,$A$2)</f>
        <v>#NAME?</v>
      </c>
      <c r="R225" s="9" t="e">
        <f ca="1">_xll.BDH(A225,"px_last","11/3/23","11/3/23")</f>
        <v>#NAME?</v>
      </c>
    </row>
    <row r="226" spans="1:18" s="4" customFormat="1" ht="14.5">
      <c r="A226" s="7" t="s">
        <v>480</v>
      </c>
      <c r="B226" s="7" t="s">
        <v>481</v>
      </c>
      <c r="C226" s="7" t="s">
        <v>463</v>
      </c>
      <c r="D226" s="6">
        <v>7</v>
      </c>
      <c r="E226" s="6">
        <v>2</v>
      </c>
      <c r="F226" s="6">
        <v>1</v>
      </c>
      <c r="G226" s="6" t="e">
        <f ca="1">_xll.BDP($A226,"PX_YEST_CLOSE",$A$1,$A$2)</f>
        <v>#NAME?</v>
      </c>
      <c r="H226" s="6">
        <v>15.5</v>
      </c>
      <c r="I226" s="6">
        <v>7.3319759368896484</v>
      </c>
      <c r="J226" s="6">
        <v>7.4000000953674316</v>
      </c>
      <c r="K226" s="7" t="s">
        <v>25</v>
      </c>
      <c r="L226" s="6">
        <v>0.18000000715255701</v>
      </c>
      <c r="M226" s="6" t="e">
        <f ca="1">_xll.BDP($A226,"PX_LAST",$A$1,$A$2)</f>
        <v>#NAME?</v>
      </c>
      <c r="N226" s="6">
        <v>55105020</v>
      </c>
      <c r="O226" s="6" t="e">
        <f ca="1">_xll.BDP($A226,"CHG_NET_YTD",$A$1,$A$2)</f>
        <v>#NAME?</v>
      </c>
      <c r="P226" s="6">
        <v>-39.382720947265625</v>
      </c>
      <c r="Q226" s="6" t="e">
        <f ca="1">_xll.BDP($A226,"EQY_DVD_YLD_IND",$A$1,$A$2)</f>
        <v>#NAME?</v>
      </c>
      <c r="R226" s="9" t="e">
        <f ca="1">_xll.BDH(A226,"px_last","11/3/23","11/3/23")</f>
        <v>#NAME?</v>
      </c>
    </row>
    <row r="227" spans="1:18" s="4" customFormat="1" ht="14.5">
      <c r="A227" s="7" t="s">
        <v>482</v>
      </c>
      <c r="B227" s="7" t="s">
        <v>483</v>
      </c>
      <c r="C227" s="7" t="s">
        <v>463</v>
      </c>
      <c r="D227" s="6">
        <v>5</v>
      </c>
      <c r="E227" s="6">
        <v>7</v>
      </c>
      <c r="F227" s="6">
        <v>0</v>
      </c>
      <c r="G227" s="6" t="e">
        <f ca="1">_xll.BDP($A227,"PX_YEST_CLOSE",$A$1,$A$2)</f>
        <v>#NAME?</v>
      </c>
      <c r="H227" s="6">
        <v>45.181999206542969</v>
      </c>
      <c r="I227" s="6">
        <v>6.3125481605529794</v>
      </c>
      <c r="J227" s="6">
        <v>6.1599998474121094</v>
      </c>
      <c r="K227" s="7" t="s">
        <v>25</v>
      </c>
      <c r="L227" s="6">
        <v>0.61500000953674305</v>
      </c>
      <c r="M227" s="6" t="e">
        <f ca="1">_xll.BDP($A227,"PX_LAST",$A$1,$A$2)</f>
        <v>#NAME?</v>
      </c>
      <c r="N227" s="6">
        <v>55105010</v>
      </c>
      <c r="O227" s="6" t="e">
        <f ca="1">_xll.BDP($A227,"CHG_NET_YTD",$A$1,$A$2)</f>
        <v>#NAME?</v>
      </c>
      <c r="P227" s="6">
        <v>-15.886035919189453</v>
      </c>
      <c r="Q227" s="6" t="e">
        <f ca="1">_xll.BDP($A227,"EQY_DVD_YLD_IND",$A$1,$A$2)</f>
        <v>#NAME?</v>
      </c>
      <c r="R227" s="9" t="e">
        <f ca="1">_xll.BDH(A227,"px_last","11/3/23","11/3/23")</f>
        <v>#NAME?</v>
      </c>
    </row>
    <row r="228" spans="1:18" s="4" customFormat="1" ht="14.5">
      <c r="A228" s="7" t="s">
        <v>484</v>
      </c>
      <c r="B228" s="7" t="s">
        <v>485</v>
      </c>
      <c r="C228" s="7" t="s">
        <v>463</v>
      </c>
      <c r="D228" s="6">
        <v>11</v>
      </c>
      <c r="E228" s="6">
        <v>1</v>
      </c>
      <c r="F228" s="6">
        <v>0</v>
      </c>
      <c r="G228" s="6" t="e">
        <f ca="1">_xll.BDP($A228,"PX_YEST_CLOSE",$A$1,$A$2)</f>
        <v>#NAME?</v>
      </c>
      <c r="H228" s="6">
        <v>51.261001586914063</v>
      </c>
      <c r="I228" s="6">
        <v>5.6621594429016113</v>
      </c>
      <c r="J228" s="6">
        <v>5.629000186920166</v>
      </c>
      <c r="K228" s="7" t="s">
        <v>25</v>
      </c>
      <c r="L228" s="6">
        <v>0.51301664040684702</v>
      </c>
      <c r="M228" s="6" t="e">
        <f ca="1">_xll.BDP($A228,"PX_LAST",$A$1,$A$2)</f>
        <v>#NAME?</v>
      </c>
      <c r="N228" s="6">
        <v>55103010</v>
      </c>
      <c r="O228" s="6" t="e">
        <f ca="1">_xll.BDP($A228,"CHG_NET_YTD",$A$1,$A$2)</f>
        <v>#NAME?</v>
      </c>
      <c r="P228" s="6">
        <v>-11.874105453491211</v>
      </c>
      <c r="Q228" s="6" t="e">
        <f ca="1">_xll.BDP($A228,"EQY_DVD_YLD_IND",$A$1,$A$2)</f>
        <v>#NAME?</v>
      </c>
      <c r="R228" s="9" t="e">
        <f ca="1">_xll.BDH(A228,"px_last","11/3/23","11/3/23")</f>
        <v>#NAME?</v>
      </c>
    </row>
    <row r="229" spans="1:18" s="4" customFormat="1" ht="14.5">
      <c r="A229" s="7" t="s">
        <v>486</v>
      </c>
      <c r="B229" s="7" t="s">
        <v>487</v>
      </c>
      <c r="C229" s="7" t="s">
        <v>463</v>
      </c>
      <c r="D229" s="6">
        <v>4</v>
      </c>
      <c r="E229" s="6">
        <v>8</v>
      </c>
      <c r="F229" s="6">
        <v>1</v>
      </c>
      <c r="G229" s="6" t="e">
        <f ca="1">_xll.BDP($A229,"PX_YEST_CLOSE",$A$1,$A$2)</f>
        <v>#NAME?</v>
      </c>
      <c r="H229" s="6">
        <v>37.375</v>
      </c>
      <c r="I229" s="6">
        <v>3.1675128936767578</v>
      </c>
      <c r="J229" s="6">
        <v>3.121999979019165</v>
      </c>
      <c r="K229" s="7" t="s">
        <v>25</v>
      </c>
      <c r="L229" s="6">
        <v>0.30000001192092901</v>
      </c>
      <c r="M229" s="6" t="e">
        <f ca="1">_xll.BDP($A229,"PX_LAST",$A$1,$A$2)</f>
        <v>#NAME?</v>
      </c>
      <c r="N229" s="6">
        <v>55101010</v>
      </c>
      <c r="O229" s="6" t="e">
        <f ca="1">_xll.BDP($A229,"CHG_NET_YTD",$A$1,$A$2)</f>
        <v>#NAME?</v>
      </c>
      <c r="P229" s="6">
        <v>3.198235034942627</v>
      </c>
      <c r="Q229" s="6" t="e">
        <f ca="1">_xll.BDP($A229,"EQY_DVD_YLD_IND",$A$1,$A$2)</f>
        <v>#NAME?</v>
      </c>
      <c r="R229" s="9" t="e">
        <f ca="1">_xll.BDH(A229,"px_last","11/3/23","11/3/23")</f>
        <v>#NAME?</v>
      </c>
    </row>
    <row r="230" spans="1:18" s="4" customFormat="1" ht="14.5">
      <c r="A230" s="7" t="s">
        <v>488</v>
      </c>
      <c r="B230" s="7" t="s">
        <v>489</v>
      </c>
      <c r="C230" s="7" t="s">
        <v>463</v>
      </c>
      <c r="D230" s="6">
        <v>2</v>
      </c>
      <c r="E230" s="6">
        <v>5</v>
      </c>
      <c r="F230" s="6">
        <v>0</v>
      </c>
      <c r="G230" s="6" t="e">
        <f ca="1">_xll.BDP($A230,"PX_YEST_CLOSE",$A$1,$A$2)</f>
        <v>#NAME?</v>
      </c>
      <c r="H230" s="6">
        <v>34.833000183105469</v>
      </c>
      <c r="I230" s="6">
        <v>5.7347393035888672</v>
      </c>
      <c r="J230" s="6">
        <v>5.7760000228881836</v>
      </c>
      <c r="K230" s="7" t="s">
        <v>25</v>
      </c>
      <c r="L230" s="6">
        <v>0.44859999418258706</v>
      </c>
      <c r="M230" s="6" t="e">
        <f ca="1">_xll.BDP($A230,"PX_LAST",$A$1,$A$2)</f>
        <v>#NAME?</v>
      </c>
      <c r="N230" s="6">
        <v>55103010</v>
      </c>
      <c r="O230" s="6" t="e">
        <f ca="1">_xll.BDP($A230,"CHG_NET_YTD",$A$1,$A$2)</f>
        <v>#NAME?</v>
      </c>
      <c r="P230" s="6">
        <v>-14.62483024597168</v>
      </c>
      <c r="Q230" s="6" t="e">
        <f ca="1">_xll.BDP($A230,"EQY_DVD_YLD_IND",$A$1,$A$2)</f>
        <v>#NAME?</v>
      </c>
      <c r="R230" s="9" t="e">
        <f ca="1">_xll.BDH(A230,"px_last","11/3/23","11/3/23")</f>
        <v>#NAME?</v>
      </c>
    </row>
    <row r="231" spans="1:18" s="4" customFormat="1" ht="14.5">
      <c r="A231" s="7" t="s">
        <v>490</v>
      </c>
      <c r="B231" s="7" t="s">
        <v>491</v>
      </c>
      <c r="C231" s="7" t="s">
        <v>463</v>
      </c>
      <c r="D231" s="6">
        <v>9</v>
      </c>
      <c r="E231" s="6">
        <v>1</v>
      </c>
      <c r="F231" s="6">
        <v>0</v>
      </c>
      <c r="G231" s="6" t="e">
        <f ca="1">_xll.BDP($A231,"PX_YEST_CLOSE",$A$1,$A$2)</f>
        <v>#NAME?</v>
      </c>
      <c r="H231" s="6">
        <v>13.699999809265137</v>
      </c>
      <c r="I231" s="6">
        <v>7.1499509811401367</v>
      </c>
      <c r="J231" s="6">
        <v>7.2800002098083496</v>
      </c>
      <c r="K231" s="7" t="s">
        <v>25</v>
      </c>
      <c r="L231" s="6">
        <v>0.18000000715255701</v>
      </c>
      <c r="M231" s="6" t="e">
        <f ca="1">_xll.BDP($A231,"PX_LAST",$A$1,$A$2)</f>
        <v>#NAME?</v>
      </c>
      <c r="N231" s="6">
        <v>55102010</v>
      </c>
      <c r="O231" s="6" t="e">
        <f ca="1">_xll.BDP($A231,"CHG_NET_YTD",$A$1,$A$2)</f>
        <v>#NAME?</v>
      </c>
      <c r="P231" s="6">
        <v>-10.329473495483398</v>
      </c>
      <c r="Q231" s="6" t="e">
        <f ca="1">_xll.BDP($A231,"EQY_DVD_YLD_IND",$A$1,$A$2)</f>
        <v>#NAME?</v>
      </c>
      <c r="R231" s="9" t="e">
        <f ca="1">_xll.BDH(A231,"px_last","11/3/23","11/3/23")</f>
        <v>#NAME?</v>
      </c>
    </row>
    <row r="233" spans="1:18" ht="30" customHeight="1">
      <c r="A233" s="25" t="s">
        <v>492</v>
      </c>
      <c r="B233" s="25"/>
      <c r="C233" s="25"/>
      <c r="D233" s="25"/>
      <c r="E233" s="25"/>
      <c r="F233" s="25"/>
      <c r="G233" s="25"/>
      <c r="H233" s="25"/>
      <c r="I233" s="25"/>
      <c r="J233" s="25"/>
      <c r="K233" s="25"/>
      <c r="L233" s="25"/>
      <c r="M233" s="25"/>
      <c r="N233" s="25"/>
      <c r="O233" s="25"/>
      <c r="P233" s="25"/>
      <c r="Q233" s="25"/>
    </row>
  </sheetData>
  <mergeCells count="1">
    <mergeCell ref="A233:Q23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TSX</vt:lpstr>
      <vt:lpstr>Sheet7</vt:lpstr>
      <vt:lpstr>Sheet6</vt:lpstr>
      <vt:lpstr>Sheet5</vt:lpstr>
      <vt:lpstr>Sheet4</vt:lpstr>
      <vt:lpstr>Sheet3</vt:lpstr>
      <vt:lpstr>Sheet1</vt:lpstr>
      <vt:lpstr>Sheet2</vt:lpstr>
    </vt:vector>
  </TitlesOfParts>
  <Company>Bloomberg L.P.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Bloomberg EREP Reporting platform</dc:creator>
  <cp:keywords>Erep request id:6547af9443b00000 on BNXWNJPNXGRS03</cp:keywords>
  <cp:lastModifiedBy>Dowty, Jennifer</cp:lastModifiedBy>
  <dcterms:created xsi:type="dcterms:W3CDTF">2023-11-05T15:08:07Z</dcterms:created>
  <dcterms:modified xsi:type="dcterms:W3CDTF">2023-11-06T02:11:56Z</dcterms:modified>
</cp:coreProperties>
</file>